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I99" i="1" l="1"/>
  <c r="I98" i="1"/>
  <c r="I80" i="1"/>
  <c r="I79" i="1"/>
  <c r="I38" i="1"/>
  <c r="I37" i="1"/>
  <c r="I36" i="1"/>
  <c r="I33" i="1"/>
  <c r="I31" i="1"/>
  <c r="I28" i="1"/>
  <c r="I27" i="1"/>
  <c r="I14" i="1"/>
  <c r="I5" i="1"/>
  <c r="I100" i="1" l="1"/>
  <c r="I104" i="1" s="1"/>
</calcChain>
</file>

<file path=xl/sharedStrings.xml><?xml version="1.0" encoding="utf-8"?>
<sst xmlns="http://schemas.openxmlformats.org/spreadsheetml/2006/main" count="757" uniqueCount="246">
  <si>
    <t>Box identifier</t>
  </si>
  <si>
    <t>Media type</t>
  </si>
  <si>
    <t>Label info</t>
  </si>
  <si>
    <t>Media markings</t>
  </si>
  <si>
    <t>Other</t>
  </si>
  <si>
    <t>Collection title/Preliminary collection number</t>
  </si>
  <si>
    <t>Reference - People</t>
  </si>
  <si>
    <t>Folder title</t>
  </si>
  <si>
    <t>Rooney, John salute to Dr. Jack Rooney 2008</t>
  </si>
  <si>
    <t>CD-R</t>
  </si>
  <si>
    <t>SONY CD-R 700 MB</t>
  </si>
  <si>
    <t>Two disks, each containing the videos and sound of a video salute to Dr. Rooney, shown after Dr. Rooney's remarks</t>
  </si>
  <si>
    <t>Could be identical copies</t>
  </si>
  <si>
    <t>Reference - Subject</t>
  </si>
  <si>
    <t>Campus model (2 folders)</t>
  </si>
  <si>
    <t>CD (5 total)</t>
  </si>
  <si>
    <t>Jack Jones Narration for the Campus Model January, 1974 (2 copies); Jack Jones Narration Campus Model 1974; John Facenda Narration for the Campus Model 1964 (2 copies)</t>
  </si>
  <si>
    <t>Memorex</t>
  </si>
  <si>
    <t>Transferred from 8-track tape carts by Sid MacLeod, circa 2005</t>
  </si>
  <si>
    <t>Student organizations</t>
  </si>
  <si>
    <t>La Salle Singers - end of Student Organizations</t>
  </si>
  <si>
    <t>Christmas 2004 CDs</t>
  </si>
  <si>
    <t>CD-R (2 total)</t>
  </si>
  <si>
    <t>Maxell CD-R 80 minutes 700 MB</t>
  </si>
  <si>
    <t>La Salle Singers 12/04 Concert - Women's Rehearsal CD</t>
  </si>
  <si>
    <t>April 2005</t>
  </si>
  <si>
    <t>DVD-R (3 total); CD-R (5 total)</t>
  </si>
  <si>
    <t>DVD-Rs: Memorex DVD+R 8x8x 4.7 GB 120 min video RW; CD-Rs: TDK 80 min 700MB (4 total), Memorex Print CD-R 700 MB 48x</t>
  </si>
  <si>
    <t>La Salle Singers Spring 2005</t>
  </si>
  <si>
    <t>Spring 2006 Concert</t>
  </si>
  <si>
    <t>CD (7 total)</t>
  </si>
  <si>
    <t>none</t>
  </si>
  <si>
    <t>December 5, 2006</t>
  </si>
  <si>
    <t xml:space="preserve">DVD </t>
  </si>
  <si>
    <t>La Salle Singers Christmas Concert December 5, 2006 De La Salle Chapel www.moosecrossingproductions.com</t>
  </si>
  <si>
    <t>April 25, 2007 Concert</t>
  </si>
  <si>
    <t>DVD</t>
  </si>
  <si>
    <t>La Salle Singers Christmas Concert April 25th 2007 De La Salle Chapel www.moosecrossingproductions.com</t>
  </si>
  <si>
    <t>December 5, 2007 Concert</t>
  </si>
  <si>
    <t>DVD (5 total)</t>
  </si>
  <si>
    <t>The La Salle Singers Christmas Concert December 5, 2007</t>
  </si>
  <si>
    <t>Spring 2008 Concert</t>
  </si>
  <si>
    <t>DVD (2 total)</t>
  </si>
  <si>
    <t>La Salle Singers Spring 2008</t>
  </si>
  <si>
    <t>December 1, 2008 Concert</t>
  </si>
  <si>
    <t>DVD (3 total); DVD-R (1 total)</t>
  </si>
  <si>
    <t>DVD-R: imation DVD+R 16x 4.7 GB 2 hr</t>
  </si>
  <si>
    <t>DVDs: La Salle Singers Christmas Concert December 1, 2008 De La Salle Chapel; DVD-R: Choir Christmas Concert 2008</t>
  </si>
  <si>
    <t>Spring 2009 Concert</t>
  </si>
  <si>
    <t>La Salle Singers Spring 2009</t>
  </si>
  <si>
    <t>December 2009 Concert</t>
  </si>
  <si>
    <t xml:space="preserve">DVD (3 total) </t>
  </si>
  <si>
    <t>La Salle Singers Christmas Concert December 2009 De La Salle Chapel</t>
  </si>
  <si>
    <t>Spring 2010 Concert</t>
  </si>
  <si>
    <t>DVD (2 total); DVD-R (4 total)</t>
  </si>
  <si>
    <t>DVD-R: SONY DVD-R 120 min 4.7 GB16x/1x</t>
  </si>
  <si>
    <t>DVDs: La Salle Singers Spring 2010</t>
  </si>
  <si>
    <t>Christmas 2010 Concert</t>
  </si>
  <si>
    <t>DVD-R (3 total)</t>
  </si>
  <si>
    <t>Memorex DVD-R 16x 4.7 GB 120 min</t>
  </si>
  <si>
    <t>La Salle Singers Christmas 2010</t>
  </si>
  <si>
    <t>Spring 2011 Concert</t>
  </si>
  <si>
    <t>Could be identical copies. Note on all DVDs says "Cannot be played on Connelly Library DVD player." Note on folder says "Must be viewed on a computer, not a DVD player"</t>
  </si>
  <si>
    <t>La Salle Singers Spring 2011</t>
  </si>
  <si>
    <t>La Salle Singers Miscellaneous</t>
  </si>
  <si>
    <t>imation CD-R 700 MB/80 min</t>
  </si>
  <si>
    <t>S/A</t>
  </si>
  <si>
    <t>"I played it on the Archives computer. It is a 21-track CD of a synthesizer. No singing at all! Unbelievably scratched up and will not play on Connelly Library DVD player."</t>
  </si>
  <si>
    <t>"This is a 21-track CD of a synthesizer. No singing at all! I played this on the Archives computer."</t>
  </si>
  <si>
    <t>S/A. Envelope reads "Practice CD"</t>
  </si>
  <si>
    <t>S/A. Envelope reads "La Salle Singers - S/A Practice CD"</t>
  </si>
  <si>
    <t>Verbatim DataLifePlus 80 min 700 MB</t>
  </si>
  <si>
    <t>S/A CD</t>
  </si>
  <si>
    <t>"I played it on the Archives computer. It is a 21-track CD of a synthesizer. No singing at all! Badly scratched up and will not play on Connelly Library DVD player."</t>
  </si>
  <si>
    <t>Choir of King's College Fiat Misericordia # 1. Envelope reads "La Salle Singers - S/A Practice CD"</t>
  </si>
  <si>
    <t>"This is not La Salle Singers. I played it on the Archives computer. It is a CD."</t>
  </si>
  <si>
    <t>Delta Phi Epsilon</t>
  </si>
  <si>
    <t>Fraternities and Sororities A-P</t>
  </si>
  <si>
    <t>DVD-R</t>
  </si>
  <si>
    <t>Philips DVD-R 1 - *x 4.7 GB 120 min.</t>
  </si>
  <si>
    <t>Delta Phi Epsilon. Note on outer envelope "DVD of the back issues of the national Delta Phi Epsilon Newsletter, from year unknown until early 2007"</t>
  </si>
  <si>
    <t>Events subject collection - Baccalaureate Mass 1998-2012</t>
  </si>
  <si>
    <t>Events subject collection - Baccalaureate Mass 1998-2013</t>
  </si>
  <si>
    <t>Shelving Unit 31</t>
  </si>
  <si>
    <t>Shelving Unit</t>
  </si>
  <si>
    <t>Shelving Unit 32</t>
  </si>
  <si>
    <t>Events Subject Collection</t>
  </si>
  <si>
    <t>Baccalaureate Mass - May 14 2005</t>
  </si>
  <si>
    <t>CD</t>
  </si>
  <si>
    <t>www.carlwolfstudio.com La Salle Univ. 5-14-05 CD Produced by Carl Wolf Studio Mass Job # 4143 wolfstudio@aol.com</t>
  </si>
  <si>
    <t>Baccalaureate Mass - May 13 2006</t>
  </si>
  <si>
    <t>www.carlwolfstudio.com La Salle University 5-14-05 CD Produced by Carl Wolf Studio Baccalaureate Mass 5-13-2006 wolfstudio@aol.com</t>
  </si>
  <si>
    <t>Shelving Unit 33</t>
  </si>
  <si>
    <t xml:space="preserve">Events subject collection - Charter Dinner 2005-Diplomat-in-Residence Program </t>
  </si>
  <si>
    <t>Charter Dinner March 24 2007</t>
  </si>
  <si>
    <t>Charter Dinner March 20 2010</t>
  </si>
  <si>
    <t>La Salle University Eighteenth Annual Charter Dinner and Leadership Award Honoring William J. Markmann, M.D., '70 March 20, 2010</t>
  </si>
  <si>
    <t>From accompanying material: "total run time is 48 minutes"</t>
  </si>
  <si>
    <t>Shelving Unit 19</t>
  </si>
  <si>
    <t>Development</t>
  </si>
  <si>
    <t>Development/University Advancement - Campaigns - "Shoulder to Shoulder"</t>
  </si>
  <si>
    <t>La Salle Shoulder to Shoulder Securing the Future. Play this CD in your computer. Media software should play this as an MPEG file. © 2004 La Salle University, Office for University Advancement. Running time: 9 minutes.</t>
  </si>
  <si>
    <t>Admissions</t>
  </si>
  <si>
    <t>Inside 2 identical 2-pocket folder</t>
  </si>
  <si>
    <t>Shelving Unit 52</t>
  </si>
  <si>
    <t>Works by students</t>
  </si>
  <si>
    <t>Honors Program History</t>
  </si>
  <si>
    <t>Staples 80 min 700 MB</t>
  </si>
  <si>
    <t>Honors 489 Br. Michael McGinniss / Suzanne Guerin, Francesca La Bosso, Lauren Muchorski / Honors Program Project Fall '04</t>
  </si>
  <si>
    <t>From folder: "Enclosed in the PowerPoint presentation (disc, print-out of contents of the disc, handouts, and outline) regarding the history of the La Salle Honors Program, as organized by a three-student team (Suzanne Guerin, Francesca La Bosso, and Lauren Muchorski) for Honors 489 (taught by Bro. Michael McGinniss) in Fall 2004."</t>
  </si>
  <si>
    <t>Media and Digital Stuff</t>
  </si>
  <si>
    <t>28 Sep 2005</t>
  </si>
  <si>
    <t>isbt integrated science business technology</t>
  </si>
  <si>
    <t>DVD+RDL</t>
  </si>
  <si>
    <t>Office Depot 2.4x 8.5 GB</t>
  </si>
  <si>
    <t>Celebrate La Salle 2008</t>
  </si>
  <si>
    <t>DVD disk  "Celebrate La Salle," 2008</t>
  </si>
  <si>
    <t>From folder: "Donated to Archives by Anna Allen (Asst. Dean of Students), circa 2009"</t>
  </si>
  <si>
    <t>"Great Expectations: Then and Now in La Salle Football"</t>
  </si>
  <si>
    <t>Mini-DVD (6 total)</t>
  </si>
  <si>
    <t>DVD-R (2 total)</t>
  </si>
  <si>
    <t>Great Expectations "Then + Now" pkg Football / April 2011</t>
  </si>
  <si>
    <t>Maxell 4.7 GB 16x 2 hrs</t>
  </si>
  <si>
    <t>Student assignment by Steve Jiwanmall, April 2011. Copy donated to Archives by Steve Jiwanmall, 2011.</t>
  </si>
  <si>
    <t>La Salle Music Theatre / Programs and Pix Jan. 9, 2012</t>
  </si>
  <si>
    <t>Memorex 16x 4.7 GB 120 min</t>
  </si>
  <si>
    <t>From notecard: "In early January 2012, Sid MacLeod scanned photos and souvenir books and playbills which were in the Summer Music Theater files. On the same disk, however, he also scanned some EXTRA photos and items which he received from sources OTHER THAN THE ARCHIVES. Thus this disk contains, according to Sid, PLENTY of valuable items about the Summer Music Theater."</t>
  </si>
  <si>
    <t>1956-1957 Disk</t>
  </si>
  <si>
    <t>1/8/57 La Salle vs. Manhattan 33</t>
  </si>
  <si>
    <t xml:space="preserve">Memorex 16x 4.7 GB 120 min </t>
  </si>
  <si>
    <t>Note in folder: " Jan 8 1957. LSC vs. Manhattan. Newsreel-style highlights. Tom Gaberina (player) sent it to Mikaelyn Austin late 2005. Tom got it from Bob Vetrone. Bob gave it to Tom the game film 16mm, and Tom had it transferred to DVD format. Donated to Archives by Mikaelyn (from Tom Aug 2006)</t>
  </si>
  <si>
    <t>Corrigan, Bishop / Media regarding Malvern retreat house ("St. Joseph's-in-the-Hills")</t>
  </si>
  <si>
    <t>Malvern Retreat house St. Joseph's-in-the-Hills</t>
  </si>
  <si>
    <t>DVD 1: IBM or Mac compatible. Uses "Quicktime" software. If "Quicktime" is not installed on your PC, it will be loaded automatically from this CD. DVD 2: www.activeimagemedia.com © 2008 Active image media 610-328-3456</t>
  </si>
  <si>
    <t>Notecard on both copies: "Date of disk not known; donated to Archives in 2009."</t>
  </si>
  <si>
    <t>Brooks, Suzanne (Pope) (class of 1975)</t>
  </si>
  <si>
    <t>Disk 1: Suzanne Brooks Total Communication Speaker Vocalist Consultant / Tel: 916 483-9804. Disk 2: Suzanne's Birthday {resent January 20, 2003.</t>
  </si>
  <si>
    <t>Note on folder: "These compact disks and audiotape arrived in the Archives in August 2003."</t>
  </si>
  <si>
    <t>Symbols of La Salle, Coat of Arms</t>
  </si>
  <si>
    <t>SONY 700 MB</t>
  </si>
  <si>
    <t>CD-R (2 copies)</t>
  </si>
  <si>
    <t>Note on folder: "Emailed by Bro. Lorenzo Gonzalez Kipper to the La Salle Univ. Archives, October 2003."</t>
  </si>
  <si>
    <t>Note in floppy disk box: "Received from Bro. Joe Burke, March 2008"</t>
  </si>
  <si>
    <t>We Are La Salle</t>
  </si>
  <si>
    <t>PC: Windows 98 or later, 400 Mhz Pentium processor, 800 x 600 display resolution, Soundcard. Macintosh: PowerPC processor, Mac OS 8.6 or later, Quicktime 5 or later, 800 x 600 display resolution. Made with Macromedia.</t>
  </si>
  <si>
    <t>Each CD is inside of a booklet titled "La Salle University: Discover who we are."</t>
  </si>
  <si>
    <t>Notecard on both copies: "This is a DVD disk of the La Salle Singers concert of April 18, 2006. On May 8, 2012, I simply borrowed Mr. Bob Kestler's DVD copy of this concert and made a copy from it. This is that copy. Bro. Joe Grabenstein."</t>
  </si>
  <si>
    <t>Biology poster PDF</t>
  </si>
  <si>
    <t>Office Depot 80 min/700 MB</t>
  </si>
  <si>
    <t>DVD Insert Tour</t>
  </si>
  <si>
    <t>HP 52x 80 min 700 MB</t>
  </si>
  <si>
    <t>Packaged with a Together We Remember DVD.</t>
  </si>
  <si>
    <t>CD-ROM</t>
  </si>
  <si>
    <t>La Salle "Shoulder to Shoulder" CD-ROM Test Master. Revised 10-25-04. FOR PAT. New Century Television, Inc. Phone: 215-860-5662. www.newcenturytv.com</t>
  </si>
  <si>
    <t>La Salle Shoulder to Shoulder Securing the Future. 9-minute Campaign Video. Revised September 11, 2004.</t>
  </si>
  <si>
    <t>Address Book 7-1-02</t>
  </si>
  <si>
    <t>PNY Technologies 80 min 700 MB 16x</t>
  </si>
  <si>
    <t>La Salle nameplates EPS JPG TIF</t>
  </si>
  <si>
    <t>TDK</t>
  </si>
  <si>
    <t>imation 700 MB 80 min</t>
  </si>
  <si>
    <t>Logo, The Philadelphia Foundation</t>
  </si>
  <si>
    <t>Memorex 700 MB 80 minute 52x</t>
  </si>
  <si>
    <t>Dixie Chicks Wide Open Spaces</t>
  </si>
  <si>
    <t>PA Inv. 7-1-02</t>
  </si>
  <si>
    <t>DArt Senior CD 2004. La Salle University Digital Art and Multimedia Design.</t>
  </si>
  <si>
    <t>La Salle Charter Dinner</t>
  </si>
  <si>
    <t>TDK 80 min 700 MB</t>
  </si>
  <si>
    <t>2001 PA East Soundtrack</t>
  </si>
  <si>
    <t>LSU Jazz Band 2004 Spring Concert</t>
  </si>
  <si>
    <t>Junior Achievement 7-1-02</t>
  </si>
  <si>
    <t>Visitation, 2006</t>
  </si>
  <si>
    <t>2006 Visitation</t>
  </si>
  <si>
    <t>Middle States, documents (disk) from circa 2005/2006</t>
  </si>
  <si>
    <t xml:space="preserve">Middle States Documents. Burned Feb 2007. </t>
  </si>
  <si>
    <t>Office Depot 52x 700 MB</t>
  </si>
  <si>
    <t>Shelving Unit 10</t>
  </si>
  <si>
    <t>Publications - 2002-2003 academic year</t>
  </si>
  <si>
    <t>La Salle University. Volume 1. Preparing Students for a Successful Career and Rewarding Lives. www.lasalle.edu.</t>
  </si>
  <si>
    <t>Admissions (document box)</t>
  </si>
  <si>
    <t>Shelving Unit 13</t>
  </si>
  <si>
    <t>ROTC</t>
  </si>
  <si>
    <t>ROTC Digital Media</t>
  </si>
  <si>
    <t>Events - Commissioning ceremonies - programs</t>
  </si>
  <si>
    <t>5.25" floppy disks (2 total)</t>
  </si>
  <si>
    <t>Disk 1: ROTC, PMS Dent, Awards 90, Comm 89. Disk 2: Awds. ROTC (D:\ROTC). Disk 3: none. Disk 4: Desktop Publishing Center. ROTC Comm. Ceremony Invite.</t>
  </si>
  <si>
    <t>Disk 1: 3M DS, DD, RH. Disk 2: none. Disk 3: Highland DS, DD. Disk 4: none.</t>
  </si>
  <si>
    <t>Paper envelope says: "Disks contain Cadet Awards Ceremonies &amp; invitations. Also contain some Commissioning Ceremony material." Note in paper envelope: ".DOC .CHP .STY .CIF"</t>
  </si>
  <si>
    <t>5.25" floppy disks (4 total)</t>
  </si>
  <si>
    <t>Disk 1: ROTC2.WP  4-11-91 New Version Commissioning. Disk 2: Desktop Publishing Center. ROTC Commissioning Cer.</t>
  </si>
  <si>
    <t>Paper envelope says: "Disks contain the Concluding Commissioning &amp; Unit Deactivation Ceremonies. Invitation for those ceremonies is also on these."</t>
  </si>
  <si>
    <t>From case: "This CD contains many links to the La Salle web page and is best run on Internet Explorer 6.0 or Netscape. It may be run on earlier versions of Internet Explorer but you may expect to see random errors if you do."</t>
  </si>
  <si>
    <t>0.684</t>
  </si>
  <si>
    <t>Total storage (in GB)</t>
  </si>
  <si>
    <t>3.418</t>
  </si>
  <si>
    <t>1.367</t>
  </si>
  <si>
    <t>DVD or CD (2 total)</t>
  </si>
  <si>
    <t>Copies online</t>
  </si>
  <si>
    <t>Copies offline</t>
  </si>
  <si>
    <t>Total maximum (in GB)</t>
  </si>
  <si>
    <t>3.5" floppy disk</t>
  </si>
  <si>
    <t>Imation 2HD 2.0 MB</t>
  </si>
  <si>
    <t>Advisement Databases 2</t>
  </si>
  <si>
    <t>Students / Student Workers / Signs / Collins / 3/30/01</t>
  </si>
  <si>
    <t>Verbatim DataLife MF 2 HD IBM format</t>
  </si>
  <si>
    <t>PSY Majors - Minors</t>
  </si>
  <si>
    <t>Minutes / My Misc</t>
  </si>
  <si>
    <t>Memorex IBM formatted 1.44 MB</t>
  </si>
  <si>
    <t>Faculty 7/05/01 (Disc 2). ["Full" box is checked]</t>
  </si>
  <si>
    <t>Faculty 7/05/01 Disc 3. ["Full" box is checked, then crossed out with "NOPE" written next to it]</t>
  </si>
  <si>
    <t>Forms/Originals 7/5/01. ["Full" box is checked]</t>
  </si>
  <si>
    <t>Forms/Originals 7/5/01</t>
  </si>
  <si>
    <t>Pics (Holiday Bash) Disk 2</t>
  </si>
  <si>
    <t>Faculty 07/05/01 Full ✓</t>
  </si>
  <si>
    <t>Pics (Christmas) Disk 1</t>
  </si>
  <si>
    <t>Pics Disk 3 (Christmas)</t>
  </si>
  <si>
    <t>Forms/Originals 2 Full as of 4/14/00</t>
  </si>
  <si>
    <t>Forms/Originals Full as of 9/1/00</t>
  </si>
  <si>
    <t>Forms/Originals Full as of 3-15-00</t>
  </si>
  <si>
    <t>Faculty / Margaret / Armstrong / Filicetti / Lucas / McMonigle / Arenson / Full as of 3/30/01</t>
  </si>
  <si>
    <t>Faculty + Margaret / Armstrong / Arenson / Filicetti / Lucas[?] / McMonigle</t>
  </si>
  <si>
    <t>Imation 2HD IBM formatted 1.44 MB</t>
  </si>
  <si>
    <t>Forms/Originals</t>
  </si>
  <si>
    <t>Chris Fariello / Lotus Notes ID / McMonigles ID File 11B</t>
  </si>
  <si>
    <t>Bob Blair Lotus Notes ID 11B</t>
  </si>
  <si>
    <t>Georgia School .doc (scanned)</t>
  </si>
  <si>
    <t>Advisement Databases (1) full as of 3/27/01</t>
  </si>
  <si>
    <t>Students / Signs / Collins / full as of 3/30/01</t>
  </si>
  <si>
    <t>PSY 619 / Presentation / Session Outline / Bitmaps / Paper</t>
  </si>
  <si>
    <t>Primaris 2HD IBM 1.44 MB formatted 2.0 MB</t>
  </si>
  <si>
    <t>Outline</t>
  </si>
  <si>
    <t>A [?] in Lotus Notes [?] 11A</t>
  </si>
  <si>
    <t>Syllabi / Work Info</t>
  </si>
  <si>
    <t>Work files (1)</t>
  </si>
  <si>
    <t>Work files (2)</t>
  </si>
  <si>
    <t>Work files (3)</t>
  </si>
  <si>
    <t>Work Files (4) / My Docs / Work</t>
  </si>
  <si>
    <t>Work Files (5)</t>
  </si>
  <si>
    <t>Work Files (6)</t>
  </si>
  <si>
    <t>Work Files (7)</t>
  </si>
  <si>
    <t>Work Files (8)</t>
  </si>
  <si>
    <t>Work Files (9)</t>
  </si>
  <si>
    <t>Other (1)</t>
  </si>
  <si>
    <t>Grimes '99 Word 97 / ltr 2 Henry Tomes / 98 Brochure / 98 Brochure / ltr Alums / ltr 2 Joe Burice / ltr to Nigro / Brochure Cover / Postcard 2 / LAS</t>
  </si>
  <si>
    <t>Nicole's user ID #</t>
  </si>
  <si>
    <t>3M 3.5, DC double site 135 TPI</t>
  </si>
  <si>
    <t>Dept. Stuff (H) / [crossed out] Statistics Casebook Assess Thesis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</si>
</sst>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49" fontId="1" fillId="0" borderId="0" xfId="0" applyNumberFormat="1" applyFont="1" applyAlignment="1">
      <alignment wrapText="1"/>
    </xf>
    <xf numFmtId="49" fontId="0" fillId="0" borderId="0" xfId="0" applyNumberFormat="1" applyAlignment="1">
      <alignment wrapText="1"/>
    </xf>
    <xf numFmtId="164" fontId="1" fillId="0" borderId="0" xfId="0" applyNumberFormat="1" applyFont="1" applyAlignment="1">
      <alignment wrapText="1"/>
    </xf>
    <xf numFmtId="164" fontId="0" fillId="0" borderId="0" xfId="0" applyNumberFormat="1" applyAlignment="1">
      <alignment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abSelected="1" topLeftCell="C1" zoomScale="118" zoomScaleNormal="118" workbookViewId="0">
      <selection activeCell="G79" sqref="G79"/>
    </sheetView>
  </sheetViews>
  <sheetFormatPr defaultRowHeight="15" x14ac:dyDescent="0.25"/>
  <cols>
    <col min="1" max="1" width="16.7109375" style="2" customWidth="1"/>
    <col min="2" max="2" width="42" style="2" customWidth="1"/>
    <col min="3" max="3" width="15" style="2" customWidth="1"/>
    <col min="4" max="4" width="8.5703125" style="2" customWidth="1"/>
    <col min="5" max="5" width="18.28515625" style="2" customWidth="1"/>
    <col min="6" max="6" width="36.140625" style="2" customWidth="1"/>
    <col min="7" max="7" width="32.7109375" style="2" customWidth="1"/>
    <col min="8" max="8" width="50.140625" style="2" customWidth="1"/>
    <col min="9" max="9" width="25.42578125" style="4" customWidth="1"/>
    <col min="10" max="16384" width="9.140625" style="2"/>
  </cols>
  <sheetData>
    <row r="1" spans="1:9" s="1" customFormat="1" ht="30" x14ac:dyDescent="0.25">
      <c r="A1" s="1" t="s">
        <v>84</v>
      </c>
      <c r="B1" s="1" t="s">
        <v>5</v>
      </c>
      <c r="C1" s="1" t="s">
        <v>0</v>
      </c>
      <c r="D1" s="1" t="s">
        <v>7</v>
      </c>
      <c r="E1" s="1" t="s">
        <v>1</v>
      </c>
      <c r="F1" s="1" t="s">
        <v>2</v>
      </c>
      <c r="G1" s="1" t="s">
        <v>3</v>
      </c>
      <c r="H1" s="1" t="s">
        <v>4</v>
      </c>
      <c r="I1" s="3" t="s">
        <v>192</v>
      </c>
    </row>
    <row r="2" spans="1:9" ht="105" x14ac:dyDescent="0.25">
      <c r="B2" s="2" t="s">
        <v>6</v>
      </c>
      <c r="D2" s="2" t="s">
        <v>8</v>
      </c>
      <c r="E2" s="2" t="s">
        <v>9</v>
      </c>
      <c r="F2" s="2" t="s">
        <v>10</v>
      </c>
      <c r="G2" s="2" t="s">
        <v>11</v>
      </c>
      <c r="H2" s="2" t="s">
        <v>12</v>
      </c>
      <c r="I2" s="4" t="s">
        <v>191</v>
      </c>
    </row>
    <row r="3" spans="1:9" ht="90" x14ac:dyDescent="0.25">
      <c r="B3" s="2" t="s">
        <v>13</v>
      </c>
      <c r="D3" s="2" t="s">
        <v>14</v>
      </c>
      <c r="E3" s="2" t="s">
        <v>15</v>
      </c>
      <c r="F3" s="2" t="s">
        <v>17</v>
      </c>
      <c r="G3" s="2" t="s">
        <v>16</v>
      </c>
      <c r="H3" s="2" t="s">
        <v>18</v>
      </c>
      <c r="I3" s="4" t="s">
        <v>193</v>
      </c>
    </row>
    <row r="4" spans="1:9" ht="45" x14ac:dyDescent="0.25">
      <c r="A4" s="2" t="s">
        <v>83</v>
      </c>
      <c r="B4" s="2" t="s">
        <v>19</v>
      </c>
      <c r="C4" s="2" t="s">
        <v>20</v>
      </c>
      <c r="D4" s="2" t="s">
        <v>21</v>
      </c>
      <c r="E4" s="2" t="s">
        <v>22</v>
      </c>
      <c r="F4" s="2" t="s">
        <v>23</v>
      </c>
      <c r="G4" s="2" t="s">
        <v>24</v>
      </c>
      <c r="H4" s="2" t="s">
        <v>12</v>
      </c>
      <c r="I4" s="4" t="s">
        <v>194</v>
      </c>
    </row>
    <row r="5" spans="1:9" ht="60" x14ac:dyDescent="0.25">
      <c r="A5" s="2" t="s">
        <v>83</v>
      </c>
      <c r="B5" s="2" t="s">
        <v>19</v>
      </c>
      <c r="C5" s="2" t="s">
        <v>20</v>
      </c>
      <c r="D5" s="2" t="s">
        <v>25</v>
      </c>
      <c r="E5" s="2" t="s">
        <v>26</v>
      </c>
      <c r="F5" s="2" t="s">
        <v>27</v>
      </c>
      <c r="G5" s="2" t="s">
        <v>28</v>
      </c>
      <c r="H5" s="2" t="s">
        <v>12</v>
      </c>
      <c r="I5" s="4">
        <f>SUM(3.418,14.1)</f>
        <v>17.518000000000001</v>
      </c>
    </row>
    <row r="6" spans="1:9" ht="45" x14ac:dyDescent="0.25">
      <c r="A6" s="2" t="s">
        <v>83</v>
      </c>
      <c r="B6" s="2" t="s">
        <v>19</v>
      </c>
      <c r="C6" s="2" t="s">
        <v>20</v>
      </c>
      <c r="D6" s="2" t="s">
        <v>29</v>
      </c>
      <c r="E6" s="2" t="s">
        <v>30</v>
      </c>
      <c r="F6" s="2" t="s">
        <v>31</v>
      </c>
      <c r="G6" s="2" t="s">
        <v>29</v>
      </c>
      <c r="H6" s="2" t="s">
        <v>12</v>
      </c>
      <c r="I6" s="4">
        <v>4.7880000000000003</v>
      </c>
    </row>
    <row r="7" spans="1:9" ht="75" x14ac:dyDescent="0.25">
      <c r="A7" s="2" t="s">
        <v>83</v>
      </c>
      <c r="B7" s="2" t="s">
        <v>19</v>
      </c>
      <c r="C7" s="2" t="s">
        <v>20</v>
      </c>
      <c r="D7" s="2" t="s">
        <v>32</v>
      </c>
      <c r="E7" s="2" t="s">
        <v>33</v>
      </c>
      <c r="F7" s="2" t="s">
        <v>17</v>
      </c>
      <c r="G7" s="2" t="s">
        <v>34</v>
      </c>
      <c r="I7" s="4">
        <v>8.5</v>
      </c>
    </row>
    <row r="8" spans="1:9" ht="60" x14ac:dyDescent="0.25">
      <c r="A8" s="2" t="s">
        <v>83</v>
      </c>
      <c r="B8" s="2" t="s">
        <v>19</v>
      </c>
      <c r="C8" s="2" t="s">
        <v>20</v>
      </c>
      <c r="D8" s="2" t="s">
        <v>35</v>
      </c>
      <c r="E8" s="2" t="s">
        <v>36</v>
      </c>
      <c r="G8" s="2" t="s">
        <v>37</v>
      </c>
      <c r="I8" s="4">
        <v>8.5</v>
      </c>
    </row>
    <row r="9" spans="1:9" ht="60" x14ac:dyDescent="0.25">
      <c r="A9" s="2" t="s">
        <v>83</v>
      </c>
      <c r="B9" s="2" t="s">
        <v>19</v>
      </c>
      <c r="C9" s="2" t="s">
        <v>20</v>
      </c>
      <c r="D9" s="2" t="s">
        <v>38</v>
      </c>
      <c r="E9" s="2" t="s">
        <v>39</v>
      </c>
      <c r="G9" s="2" t="s">
        <v>40</v>
      </c>
      <c r="H9" s="2" t="s">
        <v>12</v>
      </c>
      <c r="I9" s="4">
        <v>42.5</v>
      </c>
    </row>
    <row r="10" spans="1:9" ht="45" x14ac:dyDescent="0.25">
      <c r="A10" s="2" t="s">
        <v>83</v>
      </c>
      <c r="B10" s="2" t="s">
        <v>19</v>
      </c>
      <c r="C10" s="2" t="s">
        <v>20</v>
      </c>
      <c r="D10" s="2" t="s">
        <v>41</v>
      </c>
      <c r="E10" s="2" t="s">
        <v>42</v>
      </c>
      <c r="G10" s="2" t="s">
        <v>43</v>
      </c>
      <c r="H10" s="2" t="s">
        <v>12</v>
      </c>
      <c r="I10" s="4">
        <v>17</v>
      </c>
    </row>
    <row r="11" spans="1:9" ht="60" x14ac:dyDescent="0.25">
      <c r="A11" s="2" t="s">
        <v>83</v>
      </c>
      <c r="B11" s="2" t="s">
        <v>19</v>
      </c>
      <c r="C11" s="2" t="s">
        <v>20</v>
      </c>
      <c r="D11" s="2" t="s">
        <v>44</v>
      </c>
      <c r="E11" s="2" t="s">
        <v>45</v>
      </c>
      <c r="F11" s="2" t="s">
        <v>46</v>
      </c>
      <c r="G11" s="2" t="s">
        <v>47</v>
      </c>
      <c r="H11" s="2" t="s">
        <v>12</v>
      </c>
      <c r="I11" s="4">
        <v>30.2</v>
      </c>
    </row>
    <row r="12" spans="1:9" ht="45" x14ac:dyDescent="0.25">
      <c r="A12" s="2" t="s">
        <v>83</v>
      </c>
      <c r="B12" s="2" t="s">
        <v>19</v>
      </c>
      <c r="C12" s="2" t="s">
        <v>20</v>
      </c>
      <c r="D12" s="2" t="s">
        <v>48</v>
      </c>
      <c r="E12" s="2" t="s">
        <v>42</v>
      </c>
      <c r="G12" s="2" t="s">
        <v>49</v>
      </c>
      <c r="H12" s="2" t="s">
        <v>12</v>
      </c>
      <c r="I12" s="4">
        <v>17</v>
      </c>
    </row>
    <row r="13" spans="1:9" ht="45" x14ac:dyDescent="0.25">
      <c r="A13" s="2" t="s">
        <v>83</v>
      </c>
      <c r="B13" s="2" t="s">
        <v>19</v>
      </c>
      <c r="C13" s="2" t="s">
        <v>20</v>
      </c>
      <c r="D13" s="2" t="s">
        <v>50</v>
      </c>
      <c r="E13" s="2" t="s">
        <v>51</v>
      </c>
      <c r="G13" s="2" t="s">
        <v>52</v>
      </c>
      <c r="H13" s="2" t="s">
        <v>12</v>
      </c>
      <c r="I13" s="4">
        <v>25.5</v>
      </c>
    </row>
    <row r="14" spans="1:9" ht="45" x14ac:dyDescent="0.25">
      <c r="A14" s="2" t="s">
        <v>83</v>
      </c>
      <c r="B14" s="2" t="s">
        <v>19</v>
      </c>
      <c r="C14" s="2" t="s">
        <v>20</v>
      </c>
      <c r="D14" s="2" t="s">
        <v>53</v>
      </c>
      <c r="E14" s="2" t="s">
        <v>54</v>
      </c>
      <c r="F14" s="2" t="s">
        <v>55</v>
      </c>
      <c r="G14" s="2" t="s">
        <v>56</v>
      </c>
      <c r="H14" s="2" t="s">
        <v>12</v>
      </c>
      <c r="I14" s="4">
        <f>SUM(34,18.8)</f>
        <v>52.8</v>
      </c>
    </row>
    <row r="15" spans="1:9" ht="60" x14ac:dyDescent="0.25">
      <c r="A15" s="2" t="s">
        <v>83</v>
      </c>
      <c r="B15" s="2" t="s">
        <v>19</v>
      </c>
      <c r="C15" s="2" t="s">
        <v>20</v>
      </c>
      <c r="D15" s="2" t="s">
        <v>57</v>
      </c>
      <c r="E15" s="2" t="s">
        <v>58</v>
      </c>
      <c r="F15" s="2" t="s">
        <v>59</v>
      </c>
      <c r="G15" s="2" t="s">
        <v>60</v>
      </c>
      <c r="H15" s="2" t="s">
        <v>62</v>
      </c>
      <c r="I15" s="4">
        <v>14.1</v>
      </c>
    </row>
    <row r="16" spans="1:9" ht="60" x14ac:dyDescent="0.25">
      <c r="A16" s="2" t="s">
        <v>83</v>
      </c>
      <c r="B16" s="2" t="s">
        <v>19</v>
      </c>
      <c r="C16" s="2" t="s">
        <v>20</v>
      </c>
      <c r="D16" s="2" t="s">
        <v>61</v>
      </c>
      <c r="E16" s="2" t="s">
        <v>58</v>
      </c>
      <c r="F16" s="2" t="s">
        <v>59</v>
      </c>
      <c r="G16" s="2" t="s">
        <v>63</v>
      </c>
      <c r="H16" s="2" t="s">
        <v>62</v>
      </c>
      <c r="I16" s="4">
        <v>14.1</v>
      </c>
    </row>
    <row r="17" spans="1:9" ht="60" x14ac:dyDescent="0.25">
      <c r="A17" s="2" t="s">
        <v>83</v>
      </c>
      <c r="B17" s="2" t="s">
        <v>19</v>
      </c>
      <c r="C17" s="2" t="s">
        <v>20</v>
      </c>
      <c r="D17" s="2" t="s">
        <v>64</v>
      </c>
      <c r="E17" s="2" t="s">
        <v>9</v>
      </c>
      <c r="F17" s="2" t="s">
        <v>65</v>
      </c>
      <c r="G17" s="2" t="s">
        <v>66</v>
      </c>
      <c r="H17" s="2" t="s">
        <v>67</v>
      </c>
      <c r="I17" s="4">
        <v>0.68400000000000005</v>
      </c>
    </row>
    <row r="18" spans="1:9" ht="60" x14ac:dyDescent="0.25">
      <c r="A18" s="2" t="s">
        <v>83</v>
      </c>
      <c r="B18" s="2" t="s">
        <v>19</v>
      </c>
      <c r="C18" s="2" t="s">
        <v>20</v>
      </c>
      <c r="D18" s="2" t="s">
        <v>64</v>
      </c>
      <c r="E18" s="2" t="s">
        <v>9</v>
      </c>
      <c r="F18" s="2" t="s">
        <v>65</v>
      </c>
      <c r="G18" s="2" t="s">
        <v>69</v>
      </c>
      <c r="H18" s="2" t="s">
        <v>68</v>
      </c>
      <c r="I18" s="4">
        <v>0.68400000000000005</v>
      </c>
    </row>
    <row r="19" spans="1:9" ht="60" x14ac:dyDescent="0.25">
      <c r="A19" s="2" t="s">
        <v>83</v>
      </c>
      <c r="B19" s="2" t="s">
        <v>19</v>
      </c>
      <c r="C19" s="2" t="s">
        <v>20</v>
      </c>
      <c r="D19" s="2" t="s">
        <v>64</v>
      </c>
      <c r="E19" s="2" t="s">
        <v>9</v>
      </c>
      <c r="F19" s="2" t="s">
        <v>65</v>
      </c>
      <c r="G19" s="2" t="s">
        <v>70</v>
      </c>
      <c r="H19" s="2" t="s">
        <v>68</v>
      </c>
      <c r="I19" s="4">
        <v>0.68400000000000005</v>
      </c>
    </row>
    <row r="20" spans="1:9" ht="60" x14ac:dyDescent="0.25">
      <c r="A20" s="2" t="s">
        <v>83</v>
      </c>
      <c r="B20" s="2" t="s">
        <v>19</v>
      </c>
      <c r="C20" s="2" t="s">
        <v>20</v>
      </c>
      <c r="D20" s="2" t="s">
        <v>64</v>
      </c>
      <c r="E20" s="2" t="s">
        <v>9</v>
      </c>
      <c r="F20" s="2" t="s">
        <v>65</v>
      </c>
      <c r="G20" s="2" t="s">
        <v>70</v>
      </c>
      <c r="H20" s="2" t="s">
        <v>68</v>
      </c>
      <c r="I20" s="4">
        <v>0.68400000000000005</v>
      </c>
    </row>
    <row r="21" spans="1:9" ht="60" x14ac:dyDescent="0.25">
      <c r="A21" s="2" t="s">
        <v>83</v>
      </c>
      <c r="B21" s="2" t="s">
        <v>19</v>
      </c>
      <c r="C21" s="2" t="s">
        <v>20</v>
      </c>
      <c r="D21" s="2" t="s">
        <v>64</v>
      </c>
      <c r="E21" s="2" t="s">
        <v>9</v>
      </c>
      <c r="F21" s="2" t="s">
        <v>65</v>
      </c>
      <c r="G21" s="2" t="s">
        <v>70</v>
      </c>
      <c r="H21" s="2" t="s">
        <v>68</v>
      </c>
      <c r="I21" s="4">
        <v>0.68400000000000005</v>
      </c>
    </row>
    <row r="22" spans="1:9" ht="60" x14ac:dyDescent="0.25">
      <c r="A22" s="2" t="s">
        <v>83</v>
      </c>
      <c r="B22" s="2" t="s">
        <v>19</v>
      </c>
      <c r="C22" s="2" t="s">
        <v>20</v>
      </c>
      <c r="D22" s="2" t="s">
        <v>64</v>
      </c>
      <c r="E22" s="2" t="s">
        <v>9</v>
      </c>
      <c r="F22" s="2" t="s">
        <v>71</v>
      </c>
      <c r="G22" s="2" t="s">
        <v>72</v>
      </c>
      <c r="H22" s="2" t="s">
        <v>73</v>
      </c>
      <c r="I22" s="4">
        <v>0.68400000000000005</v>
      </c>
    </row>
    <row r="23" spans="1:9" ht="60" x14ac:dyDescent="0.25">
      <c r="A23" s="2" t="s">
        <v>83</v>
      </c>
      <c r="B23" s="2" t="s">
        <v>19</v>
      </c>
      <c r="C23" s="2" t="s">
        <v>20</v>
      </c>
      <c r="D23" s="2" t="s">
        <v>64</v>
      </c>
      <c r="E23" s="2" t="s">
        <v>9</v>
      </c>
      <c r="F23" s="2" t="s">
        <v>71</v>
      </c>
      <c r="G23" s="2" t="s">
        <v>74</v>
      </c>
      <c r="H23" s="2" t="s">
        <v>75</v>
      </c>
      <c r="I23" s="4">
        <v>0.68400000000000005</v>
      </c>
    </row>
    <row r="24" spans="1:9" ht="75" x14ac:dyDescent="0.25">
      <c r="A24" s="2" t="s">
        <v>83</v>
      </c>
      <c r="B24" s="2" t="s">
        <v>19</v>
      </c>
      <c r="C24" s="2" t="s">
        <v>77</v>
      </c>
      <c r="D24" s="2" t="s">
        <v>76</v>
      </c>
      <c r="E24" s="2" t="s">
        <v>78</v>
      </c>
      <c r="F24" s="2" t="s">
        <v>79</v>
      </c>
      <c r="G24" s="2" t="s">
        <v>80</v>
      </c>
      <c r="I24" s="4">
        <v>4.7</v>
      </c>
    </row>
    <row r="25" spans="1:9" ht="75" x14ac:dyDescent="0.25">
      <c r="A25" s="2" t="s">
        <v>85</v>
      </c>
      <c r="B25" s="2" t="s">
        <v>86</v>
      </c>
      <c r="C25" s="2" t="s">
        <v>81</v>
      </c>
      <c r="D25" s="2" t="s">
        <v>87</v>
      </c>
      <c r="E25" s="2" t="s">
        <v>88</v>
      </c>
      <c r="G25" s="2" t="s">
        <v>89</v>
      </c>
      <c r="I25" s="4">
        <v>0.68400000000000005</v>
      </c>
    </row>
    <row r="26" spans="1:9" ht="75" x14ac:dyDescent="0.25">
      <c r="A26" s="2" t="s">
        <v>85</v>
      </c>
      <c r="B26" s="2" t="s">
        <v>86</v>
      </c>
      <c r="C26" s="2" t="s">
        <v>82</v>
      </c>
      <c r="D26" s="2" t="s">
        <v>90</v>
      </c>
      <c r="E26" s="2" t="s">
        <v>88</v>
      </c>
      <c r="G26" s="2" t="s">
        <v>91</v>
      </c>
      <c r="I26" s="4">
        <v>0.68400000000000005</v>
      </c>
    </row>
    <row r="27" spans="1:9" ht="90" x14ac:dyDescent="0.25">
      <c r="A27" s="2" t="s">
        <v>92</v>
      </c>
      <c r="B27" s="2" t="s">
        <v>86</v>
      </c>
      <c r="C27" s="2" t="s">
        <v>93</v>
      </c>
      <c r="D27" s="2" t="s">
        <v>94</v>
      </c>
      <c r="E27" s="2" t="s">
        <v>22</v>
      </c>
      <c r="F27" s="2" t="s">
        <v>10</v>
      </c>
      <c r="G27" s="2" t="s">
        <v>31</v>
      </c>
      <c r="I27" s="4">
        <f>PRODUCT(0.684,2)</f>
        <v>1.3680000000000001</v>
      </c>
    </row>
    <row r="28" spans="1:9" ht="90" x14ac:dyDescent="0.25">
      <c r="A28" s="2" t="s">
        <v>92</v>
      </c>
      <c r="B28" s="2" t="s">
        <v>86</v>
      </c>
      <c r="C28" s="2" t="s">
        <v>93</v>
      </c>
      <c r="D28" s="2" t="s">
        <v>95</v>
      </c>
      <c r="E28" s="2" t="s">
        <v>42</v>
      </c>
      <c r="G28" s="2" t="s">
        <v>96</v>
      </c>
      <c r="H28" s="2" t="s">
        <v>97</v>
      </c>
      <c r="I28" s="4">
        <f>PRODUCT(8.5,2)</f>
        <v>17</v>
      </c>
    </row>
    <row r="29" spans="1:9" ht="180" x14ac:dyDescent="0.25">
      <c r="A29" s="2" t="s">
        <v>98</v>
      </c>
      <c r="B29" s="2" t="s">
        <v>99</v>
      </c>
      <c r="C29" s="2" t="s">
        <v>99</v>
      </c>
      <c r="D29" s="2" t="s">
        <v>100</v>
      </c>
      <c r="E29" s="2" t="s">
        <v>88</v>
      </c>
      <c r="G29" s="2" t="s">
        <v>101</v>
      </c>
      <c r="H29" s="2" t="s">
        <v>103</v>
      </c>
      <c r="I29" s="4">
        <v>0.68400000000000005</v>
      </c>
    </row>
    <row r="30" spans="1:9" ht="105" x14ac:dyDescent="0.25">
      <c r="A30" s="2" t="s">
        <v>104</v>
      </c>
      <c r="B30" s="2" t="s">
        <v>105</v>
      </c>
      <c r="C30" s="2" t="s">
        <v>105</v>
      </c>
      <c r="D30" s="2" t="s">
        <v>106</v>
      </c>
      <c r="E30" s="2" t="s">
        <v>9</v>
      </c>
      <c r="F30" s="2" t="s">
        <v>107</v>
      </c>
      <c r="G30" s="2" t="s">
        <v>108</v>
      </c>
      <c r="H30" s="2" t="s">
        <v>109</v>
      </c>
      <c r="I30" s="4">
        <v>0.68400000000000005</v>
      </c>
    </row>
    <row r="31" spans="1:9" ht="30" x14ac:dyDescent="0.25">
      <c r="A31" s="2" t="s">
        <v>104</v>
      </c>
      <c r="B31" s="2" t="s">
        <v>110</v>
      </c>
      <c r="C31" s="2" t="s">
        <v>110</v>
      </c>
      <c r="D31" s="2" t="s">
        <v>31</v>
      </c>
      <c r="E31" s="2" t="s">
        <v>119</v>
      </c>
      <c r="F31" s="2" t="s">
        <v>111</v>
      </c>
      <c r="G31" s="2" t="s">
        <v>112</v>
      </c>
      <c r="I31" s="4">
        <f>PRODUCT(1.4,6)</f>
        <v>8.3999999999999986</v>
      </c>
    </row>
    <row r="32" spans="1:9" ht="90" x14ac:dyDescent="0.25">
      <c r="A32" s="2" t="s">
        <v>104</v>
      </c>
      <c r="B32" s="2" t="s">
        <v>110</v>
      </c>
      <c r="C32" s="2" t="s">
        <v>110</v>
      </c>
      <c r="D32" s="2" t="s">
        <v>116</v>
      </c>
      <c r="E32" s="2" t="s">
        <v>113</v>
      </c>
      <c r="F32" s="2" t="s">
        <v>114</v>
      </c>
      <c r="G32" s="2" t="s">
        <v>115</v>
      </c>
      <c r="H32" s="2" t="s">
        <v>117</v>
      </c>
      <c r="I32" s="4">
        <v>8.5</v>
      </c>
    </row>
    <row r="33" spans="1:9" ht="135" x14ac:dyDescent="0.25">
      <c r="A33" s="2" t="s">
        <v>104</v>
      </c>
      <c r="B33" s="2" t="s">
        <v>110</v>
      </c>
      <c r="C33" s="2" t="s">
        <v>110</v>
      </c>
      <c r="D33" s="2" t="s">
        <v>118</v>
      </c>
      <c r="E33" s="2" t="s">
        <v>120</v>
      </c>
      <c r="F33" s="2" t="s">
        <v>122</v>
      </c>
      <c r="G33" s="2" t="s">
        <v>121</v>
      </c>
      <c r="H33" s="2" t="s">
        <v>123</v>
      </c>
      <c r="I33" s="4">
        <f>PRODUCT(4.7,2)</f>
        <v>9.4</v>
      </c>
    </row>
    <row r="34" spans="1:9" ht="120" x14ac:dyDescent="0.25">
      <c r="A34" s="2" t="s">
        <v>104</v>
      </c>
      <c r="B34" s="2" t="s">
        <v>110</v>
      </c>
      <c r="C34" s="2" t="s">
        <v>110</v>
      </c>
      <c r="D34" s="2" t="s">
        <v>31</v>
      </c>
      <c r="E34" s="2" t="s">
        <v>78</v>
      </c>
      <c r="F34" s="2" t="s">
        <v>125</v>
      </c>
      <c r="G34" s="2" t="s">
        <v>124</v>
      </c>
      <c r="H34" s="2" t="s">
        <v>126</v>
      </c>
      <c r="I34" s="4">
        <v>4.7</v>
      </c>
    </row>
    <row r="35" spans="1:9" ht="90" x14ac:dyDescent="0.25">
      <c r="A35" s="2" t="s">
        <v>104</v>
      </c>
      <c r="B35" s="2" t="s">
        <v>110</v>
      </c>
      <c r="C35" s="2" t="s">
        <v>110</v>
      </c>
      <c r="D35" s="2" t="s">
        <v>127</v>
      </c>
      <c r="E35" s="2" t="s">
        <v>78</v>
      </c>
      <c r="F35" s="2" t="s">
        <v>129</v>
      </c>
      <c r="G35" s="2" t="s">
        <v>128</v>
      </c>
      <c r="H35" s="2" t="s">
        <v>130</v>
      </c>
      <c r="I35" s="4">
        <v>4.7</v>
      </c>
    </row>
    <row r="36" spans="1:9" ht="180" x14ac:dyDescent="0.25">
      <c r="A36" s="2" t="s">
        <v>104</v>
      </c>
      <c r="B36" s="2" t="s">
        <v>110</v>
      </c>
      <c r="C36" s="2" t="s">
        <v>110</v>
      </c>
      <c r="D36" s="2" t="s">
        <v>131</v>
      </c>
      <c r="E36" s="2" t="s">
        <v>42</v>
      </c>
      <c r="F36" s="2" t="s">
        <v>133</v>
      </c>
      <c r="G36" s="2" t="s">
        <v>132</v>
      </c>
      <c r="H36" s="2" t="s">
        <v>134</v>
      </c>
      <c r="I36" s="4">
        <f>PRODUCT(0.684,2)</f>
        <v>1.3680000000000001</v>
      </c>
    </row>
    <row r="37" spans="1:9" ht="75" x14ac:dyDescent="0.25">
      <c r="A37" s="2" t="s">
        <v>104</v>
      </c>
      <c r="B37" s="2" t="s">
        <v>110</v>
      </c>
      <c r="C37" s="2" t="s">
        <v>110</v>
      </c>
      <c r="D37" s="2" t="s">
        <v>135</v>
      </c>
      <c r="E37" s="2" t="s">
        <v>195</v>
      </c>
      <c r="G37" s="2" t="s">
        <v>136</v>
      </c>
      <c r="H37" s="2" t="s">
        <v>137</v>
      </c>
      <c r="I37" s="4">
        <f>PRODUCT(8.5,2)</f>
        <v>17</v>
      </c>
    </row>
    <row r="38" spans="1:9" ht="75" x14ac:dyDescent="0.25">
      <c r="A38" s="2" t="s">
        <v>104</v>
      </c>
      <c r="B38" s="2" t="s">
        <v>110</v>
      </c>
      <c r="C38" s="2" t="s">
        <v>110</v>
      </c>
      <c r="D38" s="2" t="s">
        <v>138</v>
      </c>
      <c r="E38" s="2" t="s">
        <v>140</v>
      </c>
      <c r="F38" s="2" t="s">
        <v>139</v>
      </c>
      <c r="H38" s="2" t="s">
        <v>141</v>
      </c>
      <c r="I38" s="4">
        <f>PRODUCT(0.684,2)</f>
        <v>1.3680000000000001</v>
      </c>
    </row>
    <row r="39" spans="1:9" ht="30" x14ac:dyDescent="0.25">
      <c r="A39" s="2" t="s">
        <v>104</v>
      </c>
      <c r="B39" s="2" t="s">
        <v>110</v>
      </c>
      <c r="C39" s="2" t="s">
        <v>110</v>
      </c>
      <c r="D39" s="2" t="s">
        <v>31</v>
      </c>
      <c r="E39" s="2" t="s">
        <v>199</v>
      </c>
      <c r="F39" s="2" t="s">
        <v>200</v>
      </c>
      <c r="G39" s="2" t="s">
        <v>201</v>
      </c>
      <c r="H39" s="2" t="s">
        <v>142</v>
      </c>
      <c r="I39" s="4">
        <v>2E-3</v>
      </c>
    </row>
    <row r="40" spans="1:9" ht="30" x14ac:dyDescent="0.25">
      <c r="A40" s="2" t="s">
        <v>104</v>
      </c>
      <c r="B40" s="2" t="s">
        <v>110</v>
      </c>
      <c r="C40" s="2" t="s">
        <v>110</v>
      </c>
      <c r="D40" s="2" t="s">
        <v>31</v>
      </c>
      <c r="E40" s="2" t="s">
        <v>199</v>
      </c>
      <c r="F40" s="2" t="s">
        <v>200</v>
      </c>
      <c r="G40" s="2" t="s">
        <v>202</v>
      </c>
      <c r="H40" s="2" t="s">
        <v>142</v>
      </c>
      <c r="I40" s="4">
        <v>2E-3</v>
      </c>
    </row>
    <row r="41" spans="1:9" ht="30" x14ac:dyDescent="0.25">
      <c r="A41" s="2" t="s">
        <v>104</v>
      </c>
      <c r="B41" s="2" t="s">
        <v>110</v>
      </c>
      <c r="C41" s="2" t="s">
        <v>110</v>
      </c>
      <c r="D41" s="2" t="s">
        <v>31</v>
      </c>
      <c r="E41" s="2" t="s">
        <v>199</v>
      </c>
      <c r="F41" s="2" t="s">
        <v>203</v>
      </c>
      <c r="G41" s="2" t="s">
        <v>204</v>
      </c>
      <c r="H41" s="2" t="s">
        <v>142</v>
      </c>
      <c r="I41" s="4">
        <v>1.4E-3</v>
      </c>
    </row>
    <row r="42" spans="1:9" ht="30" x14ac:dyDescent="0.25">
      <c r="A42" s="2" t="s">
        <v>104</v>
      </c>
      <c r="B42" s="2" t="s">
        <v>110</v>
      </c>
      <c r="C42" s="2" t="s">
        <v>110</v>
      </c>
      <c r="D42" s="2" t="s">
        <v>31</v>
      </c>
      <c r="E42" s="2" t="s">
        <v>199</v>
      </c>
      <c r="F42" s="2" t="s">
        <v>203</v>
      </c>
      <c r="G42" s="2" t="s">
        <v>205</v>
      </c>
      <c r="H42" s="2" t="s">
        <v>142</v>
      </c>
      <c r="I42" s="4">
        <v>1.4E-3</v>
      </c>
    </row>
    <row r="43" spans="1:9" ht="30" x14ac:dyDescent="0.25">
      <c r="A43" s="2" t="s">
        <v>104</v>
      </c>
      <c r="B43" s="2" t="s">
        <v>110</v>
      </c>
      <c r="C43" s="2" t="s">
        <v>110</v>
      </c>
      <c r="D43" s="2" t="s">
        <v>31</v>
      </c>
      <c r="E43" s="2" t="s">
        <v>199</v>
      </c>
      <c r="F43" s="2" t="s">
        <v>206</v>
      </c>
      <c r="G43" s="2" t="s">
        <v>207</v>
      </c>
      <c r="H43" s="2" t="s">
        <v>142</v>
      </c>
      <c r="I43" s="4">
        <v>1.4E-3</v>
      </c>
    </row>
    <row r="44" spans="1:9" ht="45" x14ac:dyDescent="0.25">
      <c r="A44" s="2" t="s">
        <v>104</v>
      </c>
      <c r="B44" s="2" t="s">
        <v>110</v>
      </c>
      <c r="C44" s="2" t="s">
        <v>110</v>
      </c>
      <c r="D44" s="2" t="s">
        <v>31</v>
      </c>
      <c r="E44" s="2" t="s">
        <v>199</v>
      </c>
      <c r="F44" s="2" t="s">
        <v>206</v>
      </c>
      <c r="G44" s="2" t="s">
        <v>208</v>
      </c>
      <c r="H44" s="2" t="s">
        <v>142</v>
      </c>
      <c r="I44" s="4">
        <v>1.4E-3</v>
      </c>
    </row>
    <row r="45" spans="1:9" ht="30" x14ac:dyDescent="0.25">
      <c r="A45" s="2" t="s">
        <v>104</v>
      </c>
      <c r="B45" s="2" t="s">
        <v>110</v>
      </c>
      <c r="C45" s="2" t="s">
        <v>110</v>
      </c>
      <c r="D45" s="2" t="s">
        <v>31</v>
      </c>
      <c r="E45" s="2" t="s">
        <v>199</v>
      </c>
      <c r="F45" s="2" t="s">
        <v>206</v>
      </c>
      <c r="G45" s="2" t="s">
        <v>210</v>
      </c>
      <c r="H45" s="2" t="s">
        <v>142</v>
      </c>
      <c r="I45" s="4">
        <v>1.4E-3</v>
      </c>
    </row>
    <row r="46" spans="1:9" ht="30" x14ac:dyDescent="0.25">
      <c r="A46" s="2" t="s">
        <v>104</v>
      </c>
      <c r="B46" s="2" t="s">
        <v>110</v>
      </c>
      <c r="C46" s="2" t="s">
        <v>110</v>
      </c>
      <c r="D46" s="2" t="s">
        <v>31</v>
      </c>
      <c r="E46" s="2" t="s">
        <v>199</v>
      </c>
      <c r="F46" s="2" t="s">
        <v>206</v>
      </c>
      <c r="G46" s="2" t="s">
        <v>209</v>
      </c>
      <c r="H46" s="2" t="s">
        <v>142</v>
      </c>
      <c r="I46" s="4">
        <v>1.4E-3</v>
      </c>
    </row>
    <row r="47" spans="1:9" ht="30" x14ac:dyDescent="0.25">
      <c r="A47" s="2" t="s">
        <v>104</v>
      </c>
      <c r="B47" s="2" t="s">
        <v>110</v>
      </c>
      <c r="C47" s="2" t="s">
        <v>110</v>
      </c>
      <c r="D47" s="2" t="s">
        <v>31</v>
      </c>
      <c r="E47" s="2" t="s">
        <v>199</v>
      </c>
      <c r="F47" s="2" t="s">
        <v>200</v>
      </c>
      <c r="G47" s="2" t="s">
        <v>211</v>
      </c>
      <c r="H47" s="2" t="s">
        <v>142</v>
      </c>
      <c r="I47" s="4">
        <v>2E-3</v>
      </c>
    </row>
    <row r="48" spans="1:9" ht="30" x14ac:dyDescent="0.25">
      <c r="A48" s="2" t="s">
        <v>104</v>
      </c>
      <c r="B48" s="2" t="s">
        <v>110</v>
      </c>
      <c r="C48" s="2" t="s">
        <v>110</v>
      </c>
      <c r="D48" s="2" t="s">
        <v>31</v>
      </c>
      <c r="E48" s="2" t="s">
        <v>199</v>
      </c>
      <c r="F48" s="2" t="s">
        <v>200</v>
      </c>
      <c r="G48" s="2" t="s">
        <v>212</v>
      </c>
      <c r="H48" s="2" t="s">
        <v>142</v>
      </c>
      <c r="I48" s="4">
        <v>2E-3</v>
      </c>
    </row>
    <row r="49" spans="1:9" ht="30" x14ac:dyDescent="0.25">
      <c r="A49" s="2" t="s">
        <v>104</v>
      </c>
      <c r="B49" s="2" t="s">
        <v>110</v>
      </c>
      <c r="C49" s="2" t="s">
        <v>110</v>
      </c>
      <c r="D49" s="2" t="s">
        <v>31</v>
      </c>
      <c r="E49" s="2" t="s">
        <v>199</v>
      </c>
      <c r="F49" s="2" t="s">
        <v>200</v>
      </c>
      <c r="G49" s="2" t="s">
        <v>213</v>
      </c>
      <c r="H49" s="2" t="s">
        <v>142</v>
      </c>
      <c r="I49" s="4">
        <v>2E-3</v>
      </c>
    </row>
    <row r="50" spans="1:9" ht="30" x14ac:dyDescent="0.25">
      <c r="A50" s="2" t="s">
        <v>104</v>
      </c>
      <c r="B50" s="2" t="s">
        <v>110</v>
      </c>
      <c r="C50" s="2" t="s">
        <v>110</v>
      </c>
      <c r="D50" s="2" t="s">
        <v>31</v>
      </c>
      <c r="E50" s="2" t="s">
        <v>199</v>
      </c>
      <c r="F50" s="2" t="s">
        <v>200</v>
      </c>
      <c r="G50" s="2" t="s">
        <v>214</v>
      </c>
      <c r="H50" s="2" t="s">
        <v>142</v>
      </c>
      <c r="I50" s="4">
        <v>2E-3</v>
      </c>
    </row>
    <row r="51" spans="1:9" ht="30" x14ac:dyDescent="0.25">
      <c r="A51" s="2" t="s">
        <v>104</v>
      </c>
      <c r="B51" s="2" t="s">
        <v>110</v>
      </c>
      <c r="C51" s="2" t="s">
        <v>110</v>
      </c>
      <c r="D51" s="2" t="s">
        <v>31</v>
      </c>
      <c r="E51" s="2" t="s">
        <v>199</v>
      </c>
      <c r="F51" s="2" t="s">
        <v>203</v>
      </c>
      <c r="G51" s="2" t="s">
        <v>215</v>
      </c>
      <c r="H51" s="2" t="s">
        <v>142</v>
      </c>
      <c r="I51" s="4">
        <v>1.4E-3</v>
      </c>
    </row>
    <row r="52" spans="1:9" ht="30" x14ac:dyDescent="0.25">
      <c r="A52" s="2" t="s">
        <v>104</v>
      </c>
      <c r="B52" s="2" t="s">
        <v>110</v>
      </c>
      <c r="C52" s="2" t="s">
        <v>110</v>
      </c>
      <c r="D52" s="2" t="s">
        <v>31</v>
      </c>
      <c r="E52" s="2" t="s">
        <v>199</v>
      </c>
      <c r="F52" s="2" t="s">
        <v>203</v>
      </c>
      <c r="G52" s="2" t="s">
        <v>216</v>
      </c>
      <c r="H52" s="2" t="s">
        <v>142</v>
      </c>
      <c r="I52" s="4">
        <v>1.4E-3</v>
      </c>
    </row>
    <row r="53" spans="1:9" ht="30" x14ac:dyDescent="0.25">
      <c r="A53" s="2" t="s">
        <v>104</v>
      </c>
      <c r="B53" s="2" t="s">
        <v>110</v>
      </c>
      <c r="C53" s="2" t="s">
        <v>110</v>
      </c>
      <c r="D53" s="2" t="s">
        <v>31</v>
      </c>
      <c r="E53" s="2" t="s">
        <v>199</v>
      </c>
      <c r="F53" s="2" t="s">
        <v>203</v>
      </c>
      <c r="G53" s="2" t="s">
        <v>217</v>
      </c>
      <c r="H53" s="2" t="s">
        <v>142</v>
      </c>
      <c r="I53" s="4">
        <v>1.4E-3</v>
      </c>
    </row>
    <row r="54" spans="1:9" ht="45" x14ac:dyDescent="0.25">
      <c r="A54" s="2" t="s">
        <v>104</v>
      </c>
      <c r="B54" s="2" t="s">
        <v>110</v>
      </c>
      <c r="C54" s="2" t="s">
        <v>110</v>
      </c>
      <c r="D54" s="2" t="s">
        <v>31</v>
      </c>
      <c r="E54" s="2" t="s">
        <v>199</v>
      </c>
      <c r="F54" s="2" t="s">
        <v>203</v>
      </c>
      <c r="G54" s="2" t="s">
        <v>218</v>
      </c>
      <c r="H54" s="2" t="s">
        <v>142</v>
      </c>
      <c r="I54" s="4">
        <v>1.4E-3</v>
      </c>
    </row>
    <row r="55" spans="1:9" ht="45" x14ac:dyDescent="0.25">
      <c r="A55" s="2" t="s">
        <v>104</v>
      </c>
      <c r="B55" s="2" t="s">
        <v>110</v>
      </c>
      <c r="C55" s="2" t="s">
        <v>110</v>
      </c>
      <c r="D55" s="2" t="s">
        <v>31</v>
      </c>
      <c r="E55" s="2" t="s">
        <v>199</v>
      </c>
      <c r="F55" s="2" t="s">
        <v>200</v>
      </c>
      <c r="G55" s="2" t="s">
        <v>219</v>
      </c>
      <c r="H55" s="2" t="s">
        <v>142</v>
      </c>
      <c r="I55" s="4">
        <v>2E-3</v>
      </c>
    </row>
    <row r="56" spans="1:9" ht="30" x14ac:dyDescent="0.25">
      <c r="A56" s="2" t="s">
        <v>104</v>
      </c>
      <c r="B56" s="2" t="s">
        <v>110</v>
      </c>
      <c r="C56" s="2" t="s">
        <v>110</v>
      </c>
      <c r="D56" s="2" t="s">
        <v>31</v>
      </c>
      <c r="E56" s="2" t="s">
        <v>199</v>
      </c>
      <c r="F56" s="2" t="s">
        <v>220</v>
      </c>
      <c r="G56" s="2" t="s">
        <v>221</v>
      </c>
      <c r="H56" s="2" t="s">
        <v>142</v>
      </c>
      <c r="I56" s="4">
        <v>1.4E-3</v>
      </c>
    </row>
    <row r="57" spans="1:9" ht="30" x14ac:dyDescent="0.25">
      <c r="A57" s="2" t="s">
        <v>104</v>
      </c>
      <c r="B57" s="2" t="s">
        <v>110</v>
      </c>
      <c r="C57" s="2" t="s">
        <v>110</v>
      </c>
      <c r="D57" s="2" t="s">
        <v>31</v>
      </c>
      <c r="E57" s="2" t="s">
        <v>199</v>
      </c>
      <c r="F57" s="2" t="s">
        <v>220</v>
      </c>
      <c r="G57" s="2" t="s">
        <v>222</v>
      </c>
      <c r="H57" s="2" t="s">
        <v>142</v>
      </c>
      <c r="I57" s="4">
        <v>1.4E-3</v>
      </c>
    </row>
    <row r="58" spans="1:9" ht="30" x14ac:dyDescent="0.25">
      <c r="A58" s="2" t="s">
        <v>104</v>
      </c>
      <c r="B58" s="2" t="s">
        <v>110</v>
      </c>
      <c r="C58" s="2" t="s">
        <v>110</v>
      </c>
      <c r="D58" s="2" t="s">
        <v>31</v>
      </c>
      <c r="E58" s="2" t="s">
        <v>199</v>
      </c>
      <c r="F58" s="2" t="s">
        <v>220</v>
      </c>
      <c r="G58" s="2" t="s">
        <v>223</v>
      </c>
      <c r="H58" s="2" t="s">
        <v>142</v>
      </c>
      <c r="I58" s="4">
        <v>1.4E-3</v>
      </c>
    </row>
    <row r="59" spans="1:9" ht="30" x14ac:dyDescent="0.25">
      <c r="A59" s="2" t="s">
        <v>104</v>
      </c>
      <c r="B59" s="2" t="s">
        <v>110</v>
      </c>
      <c r="C59" s="2" t="s">
        <v>110</v>
      </c>
      <c r="D59" s="2" t="s">
        <v>31</v>
      </c>
      <c r="E59" s="2" t="s">
        <v>199</v>
      </c>
      <c r="F59" s="2" t="s">
        <v>203</v>
      </c>
      <c r="G59" s="2" t="s">
        <v>224</v>
      </c>
      <c r="H59" s="2" t="s">
        <v>142</v>
      </c>
      <c r="I59" s="4">
        <v>1.4E-3</v>
      </c>
    </row>
    <row r="60" spans="1:9" ht="30" x14ac:dyDescent="0.25">
      <c r="A60" s="2" t="s">
        <v>104</v>
      </c>
      <c r="B60" s="2" t="s">
        <v>110</v>
      </c>
      <c r="C60" s="2" t="s">
        <v>110</v>
      </c>
      <c r="D60" s="2" t="s">
        <v>31</v>
      </c>
      <c r="E60" s="2" t="s">
        <v>199</v>
      </c>
      <c r="F60" s="2" t="s">
        <v>203</v>
      </c>
      <c r="G60" s="2" t="s">
        <v>225</v>
      </c>
      <c r="H60" s="2" t="s">
        <v>142</v>
      </c>
      <c r="I60" s="4">
        <v>1.4E-3</v>
      </c>
    </row>
    <row r="61" spans="1:9" ht="30" x14ac:dyDescent="0.25">
      <c r="A61" s="2" t="s">
        <v>104</v>
      </c>
      <c r="B61" s="2" t="s">
        <v>110</v>
      </c>
      <c r="C61" s="2" t="s">
        <v>110</v>
      </c>
      <c r="D61" s="2" t="s">
        <v>31</v>
      </c>
      <c r="E61" s="2" t="s">
        <v>199</v>
      </c>
      <c r="F61" s="2" t="s">
        <v>203</v>
      </c>
      <c r="G61" s="2" t="s">
        <v>226</v>
      </c>
      <c r="H61" s="2" t="s">
        <v>142</v>
      </c>
      <c r="I61" s="4">
        <v>1.4E-3</v>
      </c>
    </row>
    <row r="62" spans="1:9" ht="30" x14ac:dyDescent="0.25">
      <c r="A62" s="2" t="s">
        <v>104</v>
      </c>
      <c r="B62" s="2" t="s">
        <v>110</v>
      </c>
      <c r="C62" s="2" t="s">
        <v>110</v>
      </c>
      <c r="D62" s="2" t="s">
        <v>31</v>
      </c>
      <c r="E62" s="2" t="s">
        <v>199</v>
      </c>
      <c r="F62" s="2" t="s">
        <v>220</v>
      </c>
      <c r="G62" s="2" t="s">
        <v>227</v>
      </c>
      <c r="H62" s="2" t="s">
        <v>142</v>
      </c>
      <c r="I62" s="4">
        <v>1.4E-3</v>
      </c>
    </row>
    <row r="63" spans="1:9" ht="30" x14ac:dyDescent="0.25">
      <c r="A63" s="2" t="s">
        <v>104</v>
      </c>
      <c r="B63" s="2" t="s">
        <v>110</v>
      </c>
      <c r="C63" s="2" t="s">
        <v>110</v>
      </c>
      <c r="D63" s="2" t="s">
        <v>31</v>
      </c>
      <c r="E63" s="2" t="s">
        <v>199</v>
      </c>
      <c r="F63" s="2" t="s">
        <v>228</v>
      </c>
      <c r="G63" s="2" t="s">
        <v>229</v>
      </c>
      <c r="H63" s="2" t="s">
        <v>142</v>
      </c>
      <c r="I63" s="4">
        <v>2E-3</v>
      </c>
    </row>
    <row r="64" spans="1:9" ht="30" x14ac:dyDescent="0.25">
      <c r="A64" s="2" t="s">
        <v>104</v>
      </c>
      <c r="B64" s="2" t="s">
        <v>110</v>
      </c>
      <c r="C64" s="2" t="s">
        <v>110</v>
      </c>
      <c r="D64" s="2" t="s">
        <v>31</v>
      </c>
      <c r="E64" s="2" t="s">
        <v>199</v>
      </c>
      <c r="F64" s="2" t="s">
        <v>220</v>
      </c>
      <c r="G64" s="2" t="s">
        <v>230</v>
      </c>
      <c r="H64" s="2" t="s">
        <v>142</v>
      </c>
      <c r="I64" s="4">
        <v>1.4E-3</v>
      </c>
    </row>
    <row r="65" spans="1:9" ht="30" x14ac:dyDescent="0.25">
      <c r="A65" s="2" t="s">
        <v>104</v>
      </c>
      <c r="B65" s="2" t="s">
        <v>110</v>
      </c>
      <c r="C65" s="2" t="s">
        <v>110</v>
      </c>
      <c r="D65" s="2" t="s">
        <v>31</v>
      </c>
      <c r="E65" s="2" t="s">
        <v>199</v>
      </c>
      <c r="F65" s="2" t="s">
        <v>200</v>
      </c>
      <c r="G65" s="2" t="s">
        <v>231</v>
      </c>
      <c r="H65" s="2" t="s">
        <v>142</v>
      </c>
      <c r="I65" s="4">
        <v>2E-3</v>
      </c>
    </row>
    <row r="66" spans="1:9" ht="30" x14ac:dyDescent="0.25">
      <c r="A66" s="2" t="s">
        <v>104</v>
      </c>
      <c r="B66" s="2" t="s">
        <v>110</v>
      </c>
      <c r="C66" s="2" t="s">
        <v>110</v>
      </c>
      <c r="D66" s="2" t="s">
        <v>31</v>
      </c>
      <c r="E66" s="2" t="s">
        <v>199</v>
      </c>
      <c r="F66" s="2" t="s">
        <v>203</v>
      </c>
      <c r="G66" s="2" t="s">
        <v>232</v>
      </c>
      <c r="H66" s="2" t="s">
        <v>142</v>
      </c>
      <c r="I66" s="4">
        <v>1.4E-3</v>
      </c>
    </row>
    <row r="67" spans="1:9" ht="30" x14ac:dyDescent="0.25">
      <c r="A67" s="2" t="s">
        <v>104</v>
      </c>
      <c r="B67" s="2" t="s">
        <v>110</v>
      </c>
      <c r="C67" s="2" t="s">
        <v>110</v>
      </c>
      <c r="D67" s="2" t="s">
        <v>31</v>
      </c>
      <c r="E67" s="2" t="s">
        <v>199</v>
      </c>
      <c r="F67" s="2" t="s">
        <v>203</v>
      </c>
      <c r="G67" s="2" t="s">
        <v>233</v>
      </c>
      <c r="H67" s="2" t="s">
        <v>142</v>
      </c>
      <c r="I67" s="4">
        <v>1.4E-3</v>
      </c>
    </row>
    <row r="68" spans="1:9" ht="30" x14ac:dyDescent="0.25">
      <c r="A68" s="2" t="s">
        <v>104</v>
      </c>
      <c r="B68" s="2" t="s">
        <v>110</v>
      </c>
      <c r="C68" s="2" t="s">
        <v>110</v>
      </c>
      <c r="D68" s="2" t="s">
        <v>31</v>
      </c>
      <c r="E68" s="2" t="s">
        <v>199</v>
      </c>
      <c r="F68" s="2" t="s">
        <v>203</v>
      </c>
      <c r="G68" s="2" t="s">
        <v>234</v>
      </c>
      <c r="H68" s="2" t="s">
        <v>142</v>
      </c>
      <c r="I68" s="4">
        <v>1.4E-3</v>
      </c>
    </row>
    <row r="69" spans="1:9" ht="30" x14ac:dyDescent="0.25">
      <c r="A69" s="2" t="s">
        <v>104</v>
      </c>
      <c r="B69" s="2" t="s">
        <v>110</v>
      </c>
      <c r="C69" s="2" t="s">
        <v>110</v>
      </c>
      <c r="D69" s="2" t="s">
        <v>31</v>
      </c>
      <c r="E69" s="2" t="s">
        <v>199</v>
      </c>
      <c r="F69" s="2" t="s">
        <v>203</v>
      </c>
      <c r="G69" s="2" t="s">
        <v>235</v>
      </c>
      <c r="H69" s="2" t="s">
        <v>142</v>
      </c>
      <c r="I69" s="4">
        <v>1.4E-3</v>
      </c>
    </row>
    <row r="70" spans="1:9" ht="30" x14ac:dyDescent="0.25">
      <c r="A70" s="2" t="s">
        <v>104</v>
      </c>
      <c r="B70" s="2" t="s">
        <v>110</v>
      </c>
      <c r="C70" s="2" t="s">
        <v>110</v>
      </c>
      <c r="D70" s="2" t="s">
        <v>31</v>
      </c>
      <c r="E70" s="2" t="s">
        <v>199</v>
      </c>
      <c r="F70" s="2" t="s">
        <v>203</v>
      </c>
      <c r="G70" s="2" t="s">
        <v>236</v>
      </c>
      <c r="H70" s="2" t="s">
        <v>142</v>
      </c>
      <c r="I70" s="4">
        <v>1.4E-3</v>
      </c>
    </row>
    <row r="71" spans="1:9" ht="30" x14ac:dyDescent="0.25">
      <c r="A71" s="2" t="s">
        <v>104</v>
      </c>
      <c r="B71" s="2" t="s">
        <v>110</v>
      </c>
      <c r="C71" s="2" t="s">
        <v>110</v>
      </c>
      <c r="D71" s="2" t="s">
        <v>31</v>
      </c>
      <c r="E71" s="2" t="s">
        <v>199</v>
      </c>
      <c r="F71" s="2" t="s">
        <v>203</v>
      </c>
      <c r="G71" s="2" t="s">
        <v>237</v>
      </c>
      <c r="H71" s="2" t="s">
        <v>142</v>
      </c>
      <c r="I71" s="4">
        <v>1.4E-3</v>
      </c>
    </row>
    <row r="72" spans="1:9" ht="30" x14ac:dyDescent="0.25">
      <c r="A72" s="2" t="s">
        <v>104</v>
      </c>
      <c r="B72" s="2" t="s">
        <v>110</v>
      </c>
      <c r="C72" s="2" t="s">
        <v>110</v>
      </c>
      <c r="D72" s="2" t="s">
        <v>31</v>
      </c>
      <c r="E72" s="2" t="s">
        <v>199</v>
      </c>
      <c r="F72" s="2" t="s">
        <v>203</v>
      </c>
      <c r="G72" s="2" t="s">
        <v>238</v>
      </c>
      <c r="H72" s="2" t="s">
        <v>142</v>
      </c>
      <c r="I72" s="4">
        <v>1.4E-3</v>
      </c>
    </row>
    <row r="73" spans="1:9" ht="30" x14ac:dyDescent="0.25">
      <c r="A73" s="2" t="s">
        <v>104</v>
      </c>
      <c r="B73" s="2" t="s">
        <v>110</v>
      </c>
      <c r="C73" s="2" t="s">
        <v>110</v>
      </c>
      <c r="D73" s="2" t="s">
        <v>31</v>
      </c>
      <c r="E73" s="2" t="s">
        <v>199</v>
      </c>
      <c r="F73" s="2" t="s">
        <v>203</v>
      </c>
      <c r="G73" s="2" t="s">
        <v>239</v>
      </c>
      <c r="H73" s="2" t="s">
        <v>142</v>
      </c>
      <c r="I73" s="4">
        <v>1.4E-3</v>
      </c>
    </row>
    <row r="74" spans="1:9" ht="30" x14ac:dyDescent="0.25">
      <c r="A74" s="2" t="s">
        <v>104</v>
      </c>
      <c r="B74" s="2" t="s">
        <v>110</v>
      </c>
      <c r="C74" s="2" t="s">
        <v>110</v>
      </c>
      <c r="D74" s="2" t="s">
        <v>31</v>
      </c>
      <c r="E74" s="2" t="s">
        <v>199</v>
      </c>
      <c r="F74" s="2" t="s">
        <v>203</v>
      </c>
      <c r="G74" s="2" t="s">
        <v>240</v>
      </c>
      <c r="H74" s="2" t="s">
        <v>142</v>
      </c>
      <c r="I74" s="4">
        <v>1.4E-3</v>
      </c>
    </row>
    <row r="75" spans="1:9" ht="30" x14ac:dyDescent="0.25">
      <c r="A75" s="2" t="s">
        <v>104</v>
      </c>
      <c r="B75" s="2" t="s">
        <v>110</v>
      </c>
      <c r="C75" s="2" t="s">
        <v>110</v>
      </c>
      <c r="D75" s="2" t="s">
        <v>31</v>
      </c>
      <c r="E75" s="2" t="s">
        <v>199</v>
      </c>
      <c r="F75" s="2" t="s">
        <v>203</v>
      </c>
      <c r="G75" s="2" t="s">
        <v>241</v>
      </c>
      <c r="H75" s="2" t="s">
        <v>142</v>
      </c>
      <c r="I75" s="4">
        <v>1.4E-3</v>
      </c>
    </row>
    <row r="76" spans="1:9" ht="75" x14ac:dyDescent="0.25">
      <c r="A76" s="2" t="s">
        <v>104</v>
      </c>
      <c r="B76" s="2" t="s">
        <v>110</v>
      </c>
      <c r="C76" s="2" t="s">
        <v>110</v>
      </c>
      <c r="D76" s="2" t="s">
        <v>31</v>
      </c>
      <c r="E76" s="2" t="s">
        <v>199</v>
      </c>
      <c r="F76" s="2" t="s">
        <v>220</v>
      </c>
      <c r="G76" s="2" t="s">
        <v>242</v>
      </c>
      <c r="H76" s="2" t="s">
        <v>142</v>
      </c>
      <c r="I76" s="4">
        <v>1.4E-3</v>
      </c>
    </row>
    <row r="77" spans="1:9" ht="30" x14ac:dyDescent="0.25">
      <c r="A77" s="2" t="s">
        <v>104</v>
      </c>
      <c r="B77" s="2" t="s">
        <v>110</v>
      </c>
      <c r="C77" s="2" t="s">
        <v>110</v>
      </c>
      <c r="D77" s="2" t="s">
        <v>31</v>
      </c>
      <c r="E77" s="2" t="s">
        <v>199</v>
      </c>
      <c r="F77" s="2" t="s">
        <v>203</v>
      </c>
      <c r="G77" s="2" t="s">
        <v>243</v>
      </c>
      <c r="H77" s="2" t="s">
        <v>142</v>
      </c>
      <c r="I77" s="4">
        <v>1.4E-3</v>
      </c>
    </row>
    <row r="78" spans="1:9" ht="30" x14ac:dyDescent="0.25">
      <c r="A78" s="2" t="s">
        <v>104</v>
      </c>
      <c r="B78" s="2" t="s">
        <v>110</v>
      </c>
      <c r="C78" s="2" t="s">
        <v>110</v>
      </c>
      <c r="D78" s="2" t="s">
        <v>31</v>
      </c>
      <c r="E78" s="2" t="s">
        <v>199</v>
      </c>
      <c r="F78" s="2" t="s">
        <v>244</v>
      </c>
      <c r="G78" s="2" t="s">
        <v>245</v>
      </c>
      <c r="H78" s="2" t="s">
        <v>142</v>
      </c>
      <c r="I78" s="4">
        <v>1.4E-3</v>
      </c>
    </row>
    <row r="79" spans="1:9" ht="105" x14ac:dyDescent="0.25">
      <c r="A79" s="2" t="s">
        <v>104</v>
      </c>
      <c r="B79" s="2" t="s">
        <v>110</v>
      </c>
      <c r="C79" s="2" t="s">
        <v>110</v>
      </c>
      <c r="D79" s="2" t="s">
        <v>31</v>
      </c>
      <c r="E79" s="2" t="s">
        <v>15</v>
      </c>
      <c r="F79" s="2" t="s">
        <v>144</v>
      </c>
      <c r="G79" s="2" t="s">
        <v>143</v>
      </c>
      <c r="H79" s="2" t="s">
        <v>145</v>
      </c>
      <c r="I79" s="4">
        <f>PRODUCT(0.684,5)</f>
        <v>3.4200000000000004</v>
      </c>
    </row>
    <row r="80" spans="1:9" ht="75" x14ac:dyDescent="0.25">
      <c r="A80" s="2" t="s">
        <v>104</v>
      </c>
      <c r="B80" s="2" t="s">
        <v>110</v>
      </c>
      <c r="C80" s="2" t="s">
        <v>110</v>
      </c>
      <c r="D80" s="2" t="s">
        <v>31</v>
      </c>
      <c r="E80" s="2" t="s">
        <v>120</v>
      </c>
      <c r="F80" s="2" t="s">
        <v>125</v>
      </c>
      <c r="G80" s="2" t="s">
        <v>31</v>
      </c>
      <c r="H80" s="2" t="s">
        <v>146</v>
      </c>
      <c r="I80" s="4">
        <f>PRODUCT(4.7,2)</f>
        <v>9.4</v>
      </c>
    </row>
    <row r="81" spans="1:9" ht="30" x14ac:dyDescent="0.25">
      <c r="A81" s="2" t="s">
        <v>104</v>
      </c>
      <c r="B81" s="2" t="s">
        <v>110</v>
      </c>
      <c r="C81" s="2" t="s">
        <v>110</v>
      </c>
      <c r="D81" s="2" t="s">
        <v>31</v>
      </c>
      <c r="E81" s="2" t="s">
        <v>9</v>
      </c>
      <c r="F81" s="2" t="s">
        <v>148</v>
      </c>
      <c r="G81" s="2" t="s">
        <v>147</v>
      </c>
      <c r="I81" s="4">
        <v>0.68400000000000005</v>
      </c>
    </row>
    <row r="82" spans="1:9" ht="30" x14ac:dyDescent="0.25">
      <c r="A82" s="2" t="s">
        <v>104</v>
      </c>
      <c r="B82" s="2" t="s">
        <v>110</v>
      </c>
      <c r="C82" s="2" t="s">
        <v>110</v>
      </c>
      <c r="D82" s="2" t="s">
        <v>31</v>
      </c>
      <c r="E82" s="2" t="s">
        <v>9</v>
      </c>
      <c r="F82" s="2" t="s">
        <v>150</v>
      </c>
      <c r="G82" s="2" t="s">
        <v>149</v>
      </c>
      <c r="H82" s="2" t="s">
        <v>151</v>
      </c>
      <c r="I82" s="4">
        <v>0.68400000000000005</v>
      </c>
    </row>
    <row r="83" spans="1:9" ht="75" x14ac:dyDescent="0.25">
      <c r="A83" s="2" t="s">
        <v>104</v>
      </c>
      <c r="B83" s="2" t="s">
        <v>110</v>
      </c>
      <c r="C83" s="2" t="s">
        <v>110</v>
      </c>
      <c r="D83" s="2" t="s">
        <v>31</v>
      </c>
      <c r="E83" s="2" t="s">
        <v>152</v>
      </c>
      <c r="G83" s="2" t="s">
        <v>153</v>
      </c>
      <c r="I83" s="4">
        <v>0.68400000000000005</v>
      </c>
    </row>
    <row r="84" spans="1:9" ht="60" x14ac:dyDescent="0.25">
      <c r="A84" s="2" t="s">
        <v>104</v>
      </c>
      <c r="B84" s="2" t="s">
        <v>110</v>
      </c>
      <c r="C84" s="2" t="s">
        <v>110</v>
      </c>
      <c r="D84" s="2" t="s">
        <v>31</v>
      </c>
      <c r="E84" s="2" t="s">
        <v>36</v>
      </c>
      <c r="G84" s="2" t="s">
        <v>154</v>
      </c>
      <c r="I84" s="4">
        <v>8.5</v>
      </c>
    </row>
    <row r="85" spans="1:9" ht="30" x14ac:dyDescent="0.25">
      <c r="A85" s="2" t="s">
        <v>104</v>
      </c>
      <c r="B85" s="2" t="s">
        <v>110</v>
      </c>
      <c r="C85" s="2" t="s">
        <v>110</v>
      </c>
      <c r="D85" s="2" t="s">
        <v>31</v>
      </c>
      <c r="E85" s="2" t="s">
        <v>9</v>
      </c>
      <c r="F85" s="2" t="s">
        <v>156</v>
      </c>
      <c r="G85" s="2" t="s">
        <v>155</v>
      </c>
      <c r="I85" s="4">
        <v>0.68400000000000005</v>
      </c>
    </row>
    <row r="86" spans="1:9" ht="30" x14ac:dyDescent="0.25">
      <c r="A86" s="2" t="s">
        <v>104</v>
      </c>
      <c r="B86" s="2" t="s">
        <v>110</v>
      </c>
      <c r="C86" s="2" t="s">
        <v>110</v>
      </c>
      <c r="D86" s="2" t="s">
        <v>31</v>
      </c>
      <c r="E86" s="2" t="s">
        <v>88</v>
      </c>
      <c r="F86" s="2" t="s">
        <v>158</v>
      </c>
      <c r="G86" s="2" t="s">
        <v>157</v>
      </c>
      <c r="I86" s="4">
        <v>0.68400000000000005</v>
      </c>
    </row>
    <row r="87" spans="1:9" ht="30" x14ac:dyDescent="0.25">
      <c r="A87" s="2" t="s">
        <v>104</v>
      </c>
      <c r="B87" s="2" t="s">
        <v>110</v>
      </c>
      <c r="C87" s="2" t="s">
        <v>110</v>
      </c>
      <c r="D87" s="2" t="s">
        <v>31</v>
      </c>
      <c r="E87" s="2" t="s">
        <v>9</v>
      </c>
      <c r="F87" s="2" t="s">
        <v>159</v>
      </c>
      <c r="G87" s="2" t="s">
        <v>31</v>
      </c>
      <c r="I87" s="4">
        <v>0.68400000000000005</v>
      </c>
    </row>
    <row r="88" spans="1:9" ht="30" x14ac:dyDescent="0.25">
      <c r="A88" s="2" t="s">
        <v>104</v>
      </c>
      <c r="B88" s="2" t="s">
        <v>110</v>
      </c>
      <c r="C88" s="2" t="s">
        <v>110</v>
      </c>
      <c r="D88" s="2" t="s">
        <v>31</v>
      </c>
      <c r="E88" s="2" t="s">
        <v>9</v>
      </c>
      <c r="F88" s="2" t="s">
        <v>161</v>
      </c>
      <c r="G88" s="2" t="s">
        <v>160</v>
      </c>
      <c r="I88" s="4">
        <v>0.68400000000000005</v>
      </c>
    </row>
    <row r="89" spans="1:9" ht="30" x14ac:dyDescent="0.25">
      <c r="A89" s="2" t="s">
        <v>104</v>
      </c>
      <c r="B89" s="2" t="s">
        <v>110</v>
      </c>
      <c r="C89" s="2" t="s">
        <v>110</v>
      </c>
      <c r="D89" s="2" t="s">
        <v>31</v>
      </c>
      <c r="E89" s="2" t="s">
        <v>9</v>
      </c>
      <c r="F89" s="2" t="s">
        <v>161</v>
      </c>
      <c r="G89" s="2" t="s">
        <v>162</v>
      </c>
      <c r="I89" s="4">
        <v>0.68400000000000005</v>
      </c>
    </row>
    <row r="90" spans="1:9" ht="30" x14ac:dyDescent="0.25">
      <c r="A90" s="2" t="s">
        <v>104</v>
      </c>
      <c r="B90" s="2" t="s">
        <v>110</v>
      </c>
      <c r="C90" s="2" t="s">
        <v>110</v>
      </c>
      <c r="D90" s="2" t="s">
        <v>31</v>
      </c>
      <c r="E90" s="2" t="s">
        <v>9</v>
      </c>
      <c r="F90" s="2" t="s">
        <v>156</v>
      </c>
      <c r="G90" s="2" t="s">
        <v>163</v>
      </c>
      <c r="I90" s="4">
        <v>0.68400000000000005</v>
      </c>
    </row>
    <row r="91" spans="1:9" ht="45" x14ac:dyDescent="0.25">
      <c r="A91" s="2" t="s">
        <v>104</v>
      </c>
      <c r="B91" s="2" t="s">
        <v>110</v>
      </c>
      <c r="C91" s="2" t="s">
        <v>110</v>
      </c>
      <c r="D91" s="2" t="s">
        <v>31</v>
      </c>
      <c r="E91" s="2" t="s">
        <v>88</v>
      </c>
      <c r="G91" s="2" t="s">
        <v>164</v>
      </c>
      <c r="I91" s="4">
        <v>0.68400000000000005</v>
      </c>
    </row>
    <row r="92" spans="1:9" ht="30" x14ac:dyDescent="0.25">
      <c r="A92" s="2" t="s">
        <v>104</v>
      </c>
      <c r="B92" s="2" t="s">
        <v>110</v>
      </c>
      <c r="C92" s="2" t="s">
        <v>110</v>
      </c>
      <c r="D92" s="2" t="s">
        <v>31</v>
      </c>
      <c r="E92" s="2" t="s">
        <v>9</v>
      </c>
      <c r="F92" s="2" t="s">
        <v>166</v>
      </c>
      <c r="G92" s="2" t="s">
        <v>165</v>
      </c>
      <c r="I92" s="4">
        <v>0.68400000000000005</v>
      </c>
    </row>
    <row r="93" spans="1:9" ht="30" x14ac:dyDescent="0.25">
      <c r="A93" s="2" t="s">
        <v>104</v>
      </c>
      <c r="B93" s="2" t="s">
        <v>110</v>
      </c>
      <c r="C93" s="2" t="s">
        <v>110</v>
      </c>
      <c r="D93" s="2" t="s">
        <v>31</v>
      </c>
      <c r="E93" s="2" t="s">
        <v>88</v>
      </c>
      <c r="G93" s="2" t="s">
        <v>167</v>
      </c>
      <c r="I93" s="4">
        <v>0.68400000000000005</v>
      </c>
    </row>
    <row r="94" spans="1:9" ht="30" x14ac:dyDescent="0.25">
      <c r="A94" s="2" t="s">
        <v>104</v>
      </c>
      <c r="B94" s="2" t="s">
        <v>110</v>
      </c>
      <c r="C94" s="2" t="s">
        <v>110</v>
      </c>
      <c r="D94" s="2" t="s">
        <v>31</v>
      </c>
      <c r="E94" s="2" t="s">
        <v>9</v>
      </c>
      <c r="F94" s="2" t="s">
        <v>107</v>
      </c>
      <c r="G94" s="2" t="s">
        <v>168</v>
      </c>
      <c r="I94" s="4">
        <v>0.68400000000000005</v>
      </c>
    </row>
    <row r="95" spans="1:9" ht="30" x14ac:dyDescent="0.25">
      <c r="A95" s="2" t="s">
        <v>104</v>
      </c>
      <c r="B95" s="2" t="s">
        <v>110</v>
      </c>
      <c r="C95" s="2" t="s">
        <v>110</v>
      </c>
      <c r="D95" s="2" t="s">
        <v>31</v>
      </c>
      <c r="E95" s="2" t="s">
        <v>9</v>
      </c>
      <c r="F95" s="2" t="s">
        <v>156</v>
      </c>
      <c r="G95" s="2" t="s">
        <v>169</v>
      </c>
      <c r="I95" s="4">
        <v>0.68400000000000005</v>
      </c>
    </row>
    <row r="96" spans="1:9" ht="135" x14ac:dyDescent="0.25">
      <c r="A96" s="2" t="s">
        <v>175</v>
      </c>
      <c r="B96" s="2" t="s">
        <v>171</v>
      </c>
      <c r="C96" s="2" t="s">
        <v>170</v>
      </c>
      <c r="D96" s="2" t="s">
        <v>172</v>
      </c>
      <c r="E96" s="2" t="s">
        <v>9</v>
      </c>
      <c r="F96" s="2" t="s">
        <v>174</v>
      </c>
      <c r="G96" s="2" t="s">
        <v>173</v>
      </c>
      <c r="I96" s="4">
        <v>0.68400000000000005</v>
      </c>
    </row>
    <row r="97" spans="1:9" ht="90" x14ac:dyDescent="0.25">
      <c r="A97" s="2" t="s">
        <v>98</v>
      </c>
      <c r="B97" s="2" t="s">
        <v>102</v>
      </c>
      <c r="C97" s="2" t="s">
        <v>178</v>
      </c>
      <c r="D97" s="2" t="s">
        <v>176</v>
      </c>
      <c r="E97" s="2" t="s">
        <v>88</v>
      </c>
      <c r="G97" s="2" t="s">
        <v>177</v>
      </c>
      <c r="H97" s="2" t="s">
        <v>190</v>
      </c>
      <c r="I97" s="4">
        <v>0.68400000000000005</v>
      </c>
    </row>
    <row r="98" spans="1:9" ht="105" x14ac:dyDescent="0.25">
      <c r="A98" s="2" t="s">
        <v>179</v>
      </c>
      <c r="B98" s="2" t="s">
        <v>180</v>
      </c>
      <c r="C98" s="2" t="s">
        <v>181</v>
      </c>
      <c r="D98" s="2" t="s">
        <v>182</v>
      </c>
      <c r="E98" s="2" t="s">
        <v>187</v>
      </c>
      <c r="F98" s="2" t="s">
        <v>185</v>
      </c>
      <c r="G98" s="2" t="s">
        <v>184</v>
      </c>
      <c r="H98" s="2" t="s">
        <v>186</v>
      </c>
      <c r="I98" s="4">
        <f>PRODUCT(0.001,4)</f>
        <v>4.0000000000000001E-3</v>
      </c>
    </row>
    <row r="99" spans="1:9" ht="105" x14ac:dyDescent="0.25">
      <c r="A99" s="2" t="s">
        <v>179</v>
      </c>
      <c r="B99" s="2" t="s">
        <v>180</v>
      </c>
      <c r="C99" s="2" t="s">
        <v>181</v>
      </c>
      <c r="D99" s="2" t="s">
        <v>182</v>
      </c>
      <c r="E99" s="2" t="s">
        <v>183</v>
      </c>
      <c r="F99" s="2" t="s">
        <v>31</v>
      </c>
      <c r="G99" s="2" t="s">
        <v>188</v>
      </c>
      <c r="H99" s="2" t="s">
        <v>189</v>
      </c>
      <c r="I99" s="4">
        <f>PRODUCT(0.001,2)</f>
        <v>2E-3</v>
      </c>
    </row>
    <row r="100" spans="1:9" x14ac:dyDescent="0.25">
      <c r="I100" s="4">
        <f>SUM(I2:I99)</f>
        <v>370.86540000000019</v>
      </c>
    </row>
    <row r="102" spans="1:9" x14ac:dyDescent="0.25">
      <c r="H102" s="2" t="s">
        <v>196</v>
      </c>
      <c r="I102" s="4">
        <v>2</v>
      </c>
    </row>
    <row r="103" spans="1:9" x14ac:dyDescent="0.25">
      <c r="H103" s="2" t="s">
        <v>197</v>
      </c>
      <c r="I103" s="4">
        <v>2</v>
      </c>
    </row>
    <row r="104" spans="1:9" x14ac:dyDescent="0.25">
      <c r="H104" s="2" t="s">
        <v>198</v>
      </c>
      <c r="I104" s="4">
        <f>PRODUCT(I100,4)</f>
        <v>1483.4616000000008</v>
      </c>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2014-04-30T16:02:58Z</dcterms:modified>
</cp:coreProperties>
</file>