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M22" i="1" l="1"/>
  <c r="M23" i="1" s="1"/>
  <c r="L22" i="1"/>
  <c r="L23" i="1" s="1"/>
  <c r="K22" i="1"/>
  <c r="K23" i="1" s="1"/>
  <c r="J22" i="1"/>
  <c r="J23" i="1" s="1"/>
  <c r="I22" i="1"/>
  <c r="I23" i="1" s="1"/>
  <c r="H22" i="1"/>
  <c r="H23" i="1" s="1"/>
  <c r="B24" i="1" s="1"/>
</calcChain>
</file>

<file path=xl/sharedStrings.xml><?xml version="1.0" encoding="utf-8"?>
<sst xmlns="http://schemas.openxmlformats.org/spreadsheetml/2006/main" count="122" uniqueCount="103">
  <si>
    <t>Collection/Record Group</t>
  </si>
  <si>
    <t>Descriptive Information</t>
  </si>
  <si>
    <t>3.5" Floppy</t>
  </si>
  <si>
    <t>CD</t>
  </si>
  <si>
    <t>DVD</t>
  </si>
  <si>
    <t>Zip Disc</t>
  </si>
  <si>
    <t>Storage Location</t>
  </si>
  <si>
    <t>Media Label Info (i.e. Memorex CD-R)</t>
  </si>
  <si>
    <t>5.25" Floppy</t>
  </si>
  <si>
    <t>Portable Hard Drive</t>
  </si>
  <si>
    <t>Accession #</t>
  </si>
  <si>
    <t>Box #</t>
  </si>
  <si>
    <t>RG University Photos</t>
  </si>
  <si>
    <t>Row 25, shelf 11</t>
  </si>
  <si>
    <t>most lack labels/info on the disk itself. All appear physically to be CDs.</t>
  </si>
  <si>
    <t>Potential Total Storage</t>
  </si>
  <si>
    <t>130,200 MB</t>
  </si>
  <si>
    <t>Date Span of Contents</t>
  </si>
  <si>
    <t>2001-2003, 2005-6/2006</t>
  </si>
  <si>
    <t>Preservation</t>
  </si>
  <si>
    <t>Subjects</t>
  </si>
  <si>
    <t>Pres. Bush-5 CDs</t>
  </si>
  <si>
    <t>NKU2007-500 dates 2001-2003; NKU2012-019 dates 2005-6/2006. Acc # recorded at folder level due to intermingling of accessions.</t>
  </si>
  <si>
    <t>NKU2010-001, box 2 of 7 in this accession</t>
  </si>
  <si>
    <t>CDs of photos by Joe Ruh. Organized in folders w/date, brief description of image contents, electronic file structure noted on some folder fronts. Be skeptical of dates, known to have errors even on camera dates. Folders organized chronologically. Possible file duplication across CDs and folders.</t>
  </si>
  <si>
    <t>Some CDs in plastic office sleeves, some in acid-free paper sleeved, but not folded into pockets. Many CDs written on directly w/marker.</t>
  </si>
  <si>
    <t>Memorex CD-R with colored label. Imation CD-R.</t>
  </si>
  <si>
    <t xml:space="preserve">10/2001, 7-8/2002, 1, 2, 5, 7, 12/2003-12/2004, 2/2006 </t>
  </si>
  <si>
    <t>In plastic &amp; office sleeves.</t>
  </si>
  <si>
    <t>Box front has file folders w/negatives, changes to CDs for rest of box. Folders, labeling and CDs similar qualities and problems to other Joe Ruh CDs.</t>
  </si>
  <si>
    <t>1st ver:  2015/04/16 LM</t>
  </si>
  <si>
    <t>Jeffrey Hampton Manuscript</t>
  </si>
  <si>
    <t>SC CD/DVD Box 1</t>
  </si>
  <si>
    <t>Leaving Children Behind</t>
  </si>
  <si>
    <t>Sony 80 min</t>
  </si>
  <si>
    <t>Lhevinne Collection</t>
  </si>
  <si>
    <t>Box 11</t>
  </si>
  <si>
    <t>Access copy donated with collection</t>
  </si>
  <si>
    <t>Sony 700MB</t>
  </si>
  <si>
    <t>NKY Family Archives (Rus Stevens)</t>
  </si>
  <si>
    <t>Donor control file</t>
  </si>
  <si>
    <t>donor control file</t>
  </si>
  <si>
    <t>Family Archives research files</t>
  </si>
  <si>
    <t>in paper sleeves</t>
  </si>
  <si>
    <t>genealogy</t>
  </si>
  <si>
    <t>MS-8 David Mack Collection</t>
  </si>
  <si>
    <t>Hero Video Productions; The Alchemy of Art</t>
  </si>
  <si>
    <t>copyright 2007</t>
  </si>
  <si>
    <t>Canyon International PCCY-01008 Stereo; Verbatim 8- min</t>
  </si>
  <si>
    <t xml:space="preserve">Jake Lee's A Fine Pink Mist; NKU art class visits </t>
  </si>
  <si>
    <t>Precision micro floppy disk, double sided, double density, 135 TPI (80 Tr.); M emorex 2S2D</t>
  </si>
  <si>
    <t>Box 1, Folder 18</t>
  </si>
  <si>
    <t>Appalacian Mountain Women in Fiction (electronic version of manuscript</t>
  </si>
  <si>
    <t>MS-37 Renick Stego Collection</t>
  </si>
  <si>
    <t>binder</t>
  </si>
  <si>
    <t>Install CD? System requirements PC with 486 or higher processor, windows, minimum 64 MB RAM and 100MB free hard drive pace; Sony 700MB</t>
  </si>
  <si>
    <t>Install CD; 2 CDs with Mark Schlachter's photos</t>
  </si>
  <si>
    <t>1998-2008</t>
  </si>
  <si>
    <t>MS-16 Louis Trauth Dairy Inc. Business Records</t>
  </si>
  <si>
    <t>new accessions</t>
  </si>
  <si>
    <t>MS-62 Paul and Betty Westerfield Collection</t>
  </si>
  <si>
    <t>Paul Westerfield: stories from little Egypt</t>
  </si>
  <si>
    <t>Imation 700 MB</t>
  </si>
  <si>
    <t>arrived in archives as access copies; also donated were original acetate 1/4 tapes which now are experiencing vinegar syndrome</t>
  </si>
  <si>
    <t>Box 1 and 3</t>
  </si>
  <si>
    <t xml:space="preserve">WNOP Collection of field recordings of concerts; radio broadcasts; profressional recordings of concerts </t>
  </si>
  <si>
    <t>CDs on top of oversize box need to be rehoused</t>
  </si>
  <si>
    <t>Box labeled “Powlett” [sic]</t>
  </si>
  <si>
    <r>
      <t>Alvin Powleit and the 192</t>
    </r>
    <r>
      <rPr>
        <vertAlign val="superscript"/>
        <sz val="11"/>
        <color theme="1"/>
        <rFont val="Calibri"/>
        <family val="2"/>
        <scheme val="minor"/>
      </rPr>
      <t>nd</t>
    </r>
    <r>
      <rPr>
        <sz val="11"/>
        <color theme="1"/>
        <rFont val="Calibri"/>
        <family val="2"/>
        <scheme val="minor"/>
      </rPr>
      <t xml:space="preserve"> Tank Battalion Dedication at the NKU Archives </t>
    </r>
  </si>
  <si>
    <t>No descriptive information. In folder labeled “Dr. Powleit Dedication”</t>
  </si>
  <si>
    <t>Highland, double side, double density</t>
  </si>
  <si>
    <t>Suiza microsoft excel; Suiza Aramark's Dairy Program Update; external hard drive has access copies of items from media that we still possess but can no longer play without external vendor assistance</t>
  </si>
  <si>
    <t>Imation 1.44 MB
2HD IBM formatted; LaCie Porsche Design Mobile Drive, USB 3.0|USB 2.0 500GB; compatible with Windows and MAC OS</t>
  </si>
  <si>
    <t>M1998-0002, NKU2007-518</t>
  </si>
  <si>
    <t>SC</t>
  </si>
  <si>
    <t>NKU20110-008</t>
  </si>
  <si>
    <t>MS-35 Danny L. Miller Papers</t>
  </si>
  <si>
    <t xml:space="preserve">MS-65 WNOP Collection </t>
  </si>
  <si>
    <t>NKU2010-001, box 3 of 7 in this accession</t>
  </si>
  <si>
    <t>Row 25, shelf 12</t>
  </si>
  <si>
    <t>Direct File Transfer</t>
  </si>
  <si>
    <t>SL 106B</t>
  </si>
  <si>
    <t>ca 2000-2007</t>
  </si>
  <si>
    <t xml:space="preserve">IOGear, ION Tri-Select, model #GHC335C200 </t>
  </si>
  <si>
    <t>University photos by Joe Ruh</t>
  </si>
  <si>
    <t>LaCie, 710377</t>
  </si>
  <si>
    <t>500 GB?</t>
  </si>
  <si>
    <t>154 GB</t>
  </si>
  <si>
    <t>RG University Marketing &amp; Communication</t>
  </si>
  <si>
    <t>Network Server</t>
  </si>
  <si>
    <t>University Press Releases</t>
  </si>
  <si>
    <t>University Newsletter</t>
  </si>
  <si>
    <t>2007-2014</t>
  </si>
  <si>
    <t>2005-2015</t>
  </si>
  <si>
    <t>137,900 MB</t>
  </si>
  <si>
    <t>135,800 MB</t>
  </si>
  <si>
    <t>Imation CD-R, Maxell</t>
  </si>
  <si>
    <t>3/2004 - 4/2006</t>
  </si>
  <si>
    <t>Sen. Bunning</t>
  </si>
  <si>
    <t>TOTAL POTENTIAL STORAGE (GB):</t>
  </si>
  <si>
    <t>TOTAL MEDIA BY TYPE:</t>
  </si>
  <si>
    <t>TOTAL POTENTIAL STORAGE BY MEDIA TYPE (MB):</t>
  </si>
  <si>
    <t>last rev:  2015/04/27 LM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</si>
</sst>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u/>
      <sz val="11"/>
      <color theme="1"/>
      <name val="Calibri"/>
      <family val="2"/>
      <scheme val="minor"/>
    </font>
    <font>
      <vertAlign val="superscrip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0" fillId="0" borderId="0" xfId="0" applyAlignment="1">
      <alignment wrapText="1"/>
    </xf>
    <xf numFmtId="0" fontId="0" fillId="0" borderId="0" xfId="0" applyAlignment="1">
      <alignment horizontal="right"/>
    </xf>
    <xf numFmtId="0" fontId="2" fillId="0" borderId="0" xfId="0" applyFont="1" applyAlignment="1">
      <alignment wrapText="1"/>
    </xf>
    <xf numFmtId="0" fontId="0" fillId="0" borderId="0" xfId="0" applyFont="1" applyAlignment="1">
      <alignment wrapText="1"/>
    </xf>
    <xf numFmtId="0" fontId="1" fillId="0" borderId="0" xfId="0" applyFont="1"/>
    <xf numFmtId="0" fontId="1" fillId="0" borderId="0" xfId="0" applyFont="1" applyAlignment="1">
      <alignment wrapText="1"/>
    </xf>
    <xf numFmtId="0" fontId="1" fillId="0" borderId="0" xfId="0" applyFont="1" applyAlignment="1"/>
    <xf numFmtId="0" fontId="1" fillId="0" borderId="0" xfId="0" applyFont="1" applyAlignment="1">
      <alignment horizontal="center" wrapText="1"/>
    </xf>
    <xf numFmtId="0" fontId="0" fillId="0" borderId="0" xfId="0" applyAlignment="1">
      <alignment vertical="center" wrapText="1"/>
    </xf>
    <xf numFmtId="0" fontId="0" fillId="0" borderId="0" xfId="0" applyAlignment="1">
      <alignment vertical="top" wrapText="1"/>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abSelected="1" workbookViewId="0">
      <pane ySplit="1" topLeftCell="A14" activePane="bottomLeft" state="frozen"/>
      <selection activeCell="F1" sqref="F1"/>
      <selection pane="bottomLeft" activeCell="B21" sqref="B21"/>
    </sheetView>
  </sheetViews>
  <sheetFormatPr defaultRowHeight="15" x14ac:dyDescent="0.25"/>
  <cols>
    <col min="1" max="1" width="32.140625" customWidth="1"/>
    <col min="2" max="2" width="11.85546875" customWidth="1"/>
    <col min="3" max="3" width="23.5703125" customWidth="1"/>
    <col min="4" max="4" width="17.42578125" customWidth="1"/>
    <col min="5" max="5" width="37.5703125" customWidth="1"/>
    <col min="6" max="6" width="17.42578125" customWidth="1"/>
    <col min="7" max="7" width="21.28515625" customWidth="1"/>
    <col min="8" max="10" width="12.85546875" customWidth="1"/>
    <col min="11" max="11" width="18" customWidth="1"/>
    <col min="13" max="14" width="13.28515625" customWidth="1"/>
    <col min="15" max="15" width="16" style="2" customWidth="1"/>
    <col min="16" max="16" width="36.42578125" customWidth="1"/>
    <col min="17" max="17" width="13.140625" customWidth="1"/>
  </cols>
  <sheetData>
    <row r="1" spans="1:17" s="5" customFormat="1" ht="30" x14ac:dyDescent="0.25">
      <c r="A1" s="5" t="s">
        <v>0</v>
      </c>
      <c r="B1" s="5" t="s">
        <v>11</v>
      </c>
      <c r="C1" s="5" t="s">
        <v>10</v>
      </c>
      <c r="D1" s="5" t="s">
        <v>6</v>
      </c>
      <c r="E1" s="5" t="s">
        <v>1</v>
      </c>
      <c r="F1" s="6" t="s">
        <v>17</v>
      </c>
      <c r="G1" s="7" t="s">
        <v>7</v>
      </c>
      <c r="H1" s="5" t="s">
        <v>2</v>
      </c>
      <c r="I1" s="5" t="s">
        <v>8</v>
      </c>
      <c r="J1" s="5" t="s">
        <v>5</v>
      </c>
      <c r="K1" s="5" t="s">
        <v>3</v>
      </c>
      <c r="L1" s="5" t="s">
        <v>4</v>
      </c>
      <c r="M1" s="6" t="s">
        <v>9</v>
      </c>
      <c r="N1" s="6" t="s">
        <v>80</v>
      </c>
      <c r="O1" s="8" t="s">
        <v>15</v>
      </c>
      <c r="P1" s="5" t="s">
        <v>19</v>
      </c>
      <c r="Q1" s="5" t="s">
        <v>20</v>
      </c>
    </row>
    <row r="3" spans="1:17" ht="102.75" customHeight="1" x14ac:dyDescent="0.25">
      <c r="A3" t="s">
        <v>12</v>
      </c>
      <c r="C3" s="1" t="s">
        <v>22</v>
      </c>
      <c r="D3" t="s">
        <v>13</v>
      </c>
      <c r="E3" s="1" t="s">
        <v>24</v>
      </c>
      <c r="F3" s="1" t="s">
        <v>18</v>
      </c>
      <c r="G3" s="1" t="s">
        <v>14</v>
      </c>
      <c r="K3" s="1">
        <v>186</v>
      </c>
      <c r="O3" s="2" t="s">
        <v>16</v>
      </c>
      <c r="P3" s="1" t="s">
        <v>25</v>
      </c>
      <c r="Q3" s="1" t="s">
        <v>21</v>
      </c>
    </row>
    <row r="4" spans="1:17" ht="60" customHeight="1" x14ac:dyDescent="0.25">
      <c r="A4" t="s">
        <v>12</v>
      </c>
      <c r="C4" s="1" t="s">
        <v>23</v>
      </c>
      <c r="D4" t="s">
        <v>13</v>
      </c>
      <c r="E4" s="1" t="s">
        <v>29</v>
      </c>
      <c r="F4" s="1" t="s">
        <v>27</v>
      </c>
      <c r="G4" s="1" t="s">
        <v>26</v>
      </c>
      <c r="K4">
        <v>194</v>
      </c>
      <c r="O4" s="2" t="s">
        <v>95</v>
      </c>
      <c r="P4" s="1" t="s">
        <v>28</v>
      </c>
    </row>
    <row r="5" spans="1:17" ht="102" customHeight="1" x14ac:dyDescent="0.25">
      <c r="A5" t="s">
        <v>12</v>
      </c>
      <c r="C5" s="1" t="s">
        <v>78</v>
      </c>
      <c r="D5" t="s">
        <v>79</v>
      </c>
      <c r="E5" s="1" t="s">
        <v>24</v>
      </c>
      <c r="F5" s="1" t="s">
        <v>97</v>
      </c>
      <c r="G5" s="1" t="s">
        <v>96</v>
      </c>
      <c r="K5">
        <v>197</v>
      </c>
      <c r="O5" s="2" t="s">
        <v>94</v>
      </c>
      <c r="P5" s="1" t="s">
        <v>28</v>
      </c>
      <c r="Q5" t="s">
        <v>98</v>
      </c>
    </row>
    <row r="6" spans="1:17" ht="30" x14ac:dyDescent="0.25">
      <c r="A6" t="s">
        <v>31</v>
      </c>
      <c r="B6" s="1" t="s">
        <v>32</v>
      </c>
      <c r="E6" s="3" t="s">
        <v>33</v>
      </c>
      <c r="G6" s="4" t="s">
        <v>34</v>
      </c>
      <c r="K6">
        <v>1</v>
      </c>
    </row>
    <row r="7" spans="1:17" x14ac:dyDescent="0.25">
      <c r="A7" t="s">
        <v>35</v>
      </c>
      <c r="B7" t="s">
        <v>36</v>
      </c>
      <c r="E7" t="s">
        <v>37</v>
      </c>
      <c r="G7" s="4" t="s">
        <v>38</v>
      </c>
      <c r="K7">
        <v>20</v>
      </c>
    </row>
    <row r="8" spans="1:17" ht="30" x14ac:dyDescent="0.25">
      <c r="A8" s="1" t="s">
        <v>39</v>
      </c>
      <c r="B8" s="1" t="s">
        <v>40</v>
      </c>
      <c r="D8" t="s">
        <v>41</v>
      </c>
      <c r="E8" t="s">
        <v>42</v>
      </c>
      <c r="I8">
        <v>5</v>
      </c>
      <c r="P8" t="s">
        <v>43</v>
      </c>
      <c r="Q8" t="s">
        <v>44</v>
      </c>
    </row>
    <row r="9" spans="1:17" ht="30" x14ac:dyDescent="0.25">
      <c r="A9" t="s">
        <v>45</v>
      </c>
      <c r="B9" s="1" t="s">
        <v>32</v>
      </c>
      <c r="E9" s="1" t="s">
        <v>46</v>
      </c>
      <c r="F9" t="s">
        <v>47</v>
      </c>
      <c r="L9">
        <v>2</v>
      </c>
      <c r="P9" t="s">
        <v>43</v>
      </c>
    </row>
    <row r="10" spans="1:17" ht="45" x14ac:dyDescent="0.25">
      <c r="A10" t="s">
        <v>45</v>
      </c>
      <c r="B10" s="1" t="s">
        <v>32</v>
      </c>
      <c r="C10" s="4" t="s">
        <v>73</v>
      </c>
      <c r="D10" t="s">
        <v>74</v>
      </c>
      <c r="E10" s="1" t="s">
        <v>49</v>
      </c>
      <c r="F10">
        <v>2003</v>
      </c>
      <c r="G10" s="1" t="s">
        <v>48</v>
      </c>
      <c r="K10">
        <v>3</v>
      </c>
    </row>
    <row r="11" spans="1:17" ht="75" x14ac:dyDescent="0.25">
      <c r="A11" t="s">
        <v>76</v>
      </c>
      <c r="B11" s="1" t="s">
        <v>51</v>
      </c>
      <c r="D11" t="s">
        <v>74</v>
      </c>
      <c r="E11" s="1" t="s">
        <v>52</v>
      </c>
      <c r="G11" s="1" t="s">
        <v>50</v>
      </c>
      <c r="H11">
        <v>3</v>
      </c>
    </row>
    <row r="12" spans="1:17" ht="120" x14ac:dyDescent="0.25">
      <c r="A12" s="1" t="s">
        <v>53</v>
      </c>
      <c r="B12" s="1" t="s">
        <v>54</v>
      </c>
      <c r="C12" t="s">
        <v>75</v>
      </c>
      <c r="D12" t="s">
        <v>74</v>
      </c>
      <c r="E12" s="1" t="s">
        <v>56</v>
      </c>
      <c r="F12" t="s">
        <v>57</v>
      </c>
      <c r="G12" s="1" t="s">
        <v>55</v>
      </c>
      <c r="K12">
        <v>3</v>
      </c>
    </row>
    <row r="13" spans="1:17" ht="105" x14ac:dyDescent="0.25">
      <c r="A13" s="1" t="s">
        <v>58</v>
      </c>
      <c r="D13" t="s">
        <v>59</v>
      </c>
      <c r="E13" s="1" t="s">
        <v>71</v>
      </c>
      <c r="F13">
        <v>1999</v>
      </c>
      <c r="G13" s="9" t="s">
        <v>72</v>
      </c>
      <c r="H13">
        <v>3</v>
      </c>
      <c r="M13">
        <v>1</v>
      </c>
    </row>
    <row r="14" spans="1:17" ht="60" x14ac:dyDescent="0.25">
      <c r="A14" s="1" t="s">
        <v>60</v>
      </c>
      <c r="B14" s="1" t="s">
        <v>32</v>
      </c>
      <c r="E14" s="1" t="s">
        <v>61</v>
      </c>
      <c r="F14">
        <v>1976</v>
      </c>
      <c r="G14" s="10" t="s">
        <v>62</v>
      </c>
      <c r="K14">
        <v>2</v>
      </c>
      <c r="P14" s="1" t="s">
        <v>63</v>
      </c>
    </row>
    <row r="15" spans="1:17" ht="45" x14ac:dyDescent="0.25">
      <c r="A15" s="1" t="s">
        <v>77</v>
      </c>
      <c r="B15" s="1" t="s">
        <v>64</v>
      </c>
      <c r="E15" s="1" t="s">
        <v>65</v>
      </c>
      <c r="K15">
        <v>38</v>
      </c>
      <c r="P15" s="1" t="s">
        <v>66</v>
      </c>
    </row>
    <row r="16" spans="1:17" ht="47.25" x14ac:dyDescent="0.25">
      <c r="A16" s="1" t="s">
        <v>68</v>
      </c>
      <c r="B16" s="1" t="s">
        <v>67</v>
      </c>
      <c r="E16" s="1" t="s">
        <v>69</v>
      </c>
      <c r="G16" s="1" t="s">
        <v>70</v>
      </c>
      <c r="I16">
        <v>1</v>
      </c>
    </row>
    <row r="17" spans="1:15" ht="45" customHeight="1" x14ac:dyDescent="0.25">
      <c r="A17" s="1" t="s">
        <v>12</v>
      </c>
      <c r="D17" t="s">
        <v>81</v>
      </c>
      <c r="E17" t="s">
        <v>84</v>
      </c>
      <c r="F17" t="s">
        <v>82</v>
      </c>
      <c r="G17" s="1" t="s">
        <v>83</v>
      </c>
      <c r="M17">
        <v>1</v>
      </c>
      <c r="O17" s="11" t="s">
        <v>86</v>
      </c>
    </row>
    <row r="18" spans="1:15" x14ac:dyDescent="0.25">
      <c r="A18" s="1" t="s">
        <v>12</v>
      </c>
      <c r="D18" t="s">
        <v>81</v>
      </c>
      <c r="E18" t="s">
        <v>84</v>
      </c>
      <c r="F18" t="s">
        <v>82</v>
      </c>
      <c r="G18" t="s">
        <v>85</v>
      </c>
      <c r="M18">
        <v>1</v>
      </c>
      <c r="O18" s="11" t="s">
        <v>87</v>
      </c>
    </row>
    <row r="19" spans="1:15" ht="30" x14ac:dyDescent="0.25">
      <c r="A19" s="1" t="s">
        <v>88</v>
      </c>
      <c r="D19" t="s">
        <v>89</v>
      </c>
      <c r="E19" s="1" t="s">
        <v>90</v>
      </c>
      <c r="F19" t="s">
        <v>92</v>
      </c>
      <c r="O19" s="11">
        <v>214.03</v>
      </c>
    </row>
    <row r="20" spans="1:15" ht="30" x14ac:dyDescent="0.25">
      <c r="A20" s="1" t="s">
        <v>88</v>
      </c>
      <c r="D20" t="s">
        <v>89</v>
      </c>
      <c r="E20" s="1" t="s">
        <v>91</v>
      </c>
      <c r="F20" t="s">
        <v>93</v>
      </c>
      <c r="O20" s="11">
        <v>27.75</v>
      </c>
    </row>
    <row r="22" spans="1:15" x14ac:dyDescent="0.25">
      <c r="A22" s="5" t="s">
        <v>100</v>
      </c>
      <c r="H22">
        <f>SUM(H1:H20)</f>
        <v>6</v>
      </c>
      <c r="I22">
        <f>SUM(I1:I20)</f>
        <v>6</v>
      </c>
      <c r="J22">
        <f>SUM(J1:J20)</f>
        <v>0</v>
      </c>
      <c r="K22">
        <f>SUM(K1:K20)</f>
        <v>644</v>
      </c>
      <c r="L22">
        <f>SUM(L1:L20)</f>
        <v>2</v>
      </c>
      <c r="M22">
        <f>SUM(M1:M20)</f>
        <v>3</v>
      </c>
    </row>
    <row r="23" spans="1:15" x14ac:dyDescent="0.25">
      <c r="A23" s="5" t="s">
        <v>101</v>
      </c>
      <c r="H23">
        <f>H22*1.44</f>
        <v>8.64</v>
      </c>
      <c r="I23">
        <f>I22*1.2</f>
        <v>7.1999999999999993</v>
      </c>
      <c r="J23">
        <f>J22*750</f>
        <v>0</v>
      </c>
      <c r="K23">
        <f>K22*700</f>
        <v>450800</v>
      </c>
      <c r="L23">
        <f>L22*8500</f>
        <v>17000</v>
      </c>
      <c r="M23">
        <f>M22*2000000</f>
        <v>6000000</v>
      </c>
      <c r="N23">
        <v>242</v>
      </c>
    </row>
    <row r="24" spans="1:15" x14ac:dyDescent="0.25">
      <c r="A24" s="5" t="s">
        <v>99</v>
      </c>
      <c r="B24">
        <f>SUM(H23:N23)/1000</f>
        <v>6468.0578399999995</v>
      </c>
    </row>
    <row r="25" spans="1:15" x14ac:dyDescent="0.25">
      <c r="A25" s="5"/>
    </row>
    <row r="26" spans="1:15" x14ac:dyDescent="0.25">
      <c r="A26" s="5"/>
    </row>
    <row r="27" spans="1:15" x14ac:dyDescent="0.25">
      <c r="A27" t="s">
        <v>30</v>
      </c>
    </row>
    <row r="28" spans="1:15" x14ac:dyDescent="0.25">
      <c r="A28" t="s">
        <v>102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Northern Kentucky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2015-04-09T12:36:12Z</dcterms:created>
  <dcterms:modified xsi:type="dcterms:W3CDTF">2015-08-25T16:06:27Z</dcterms:modified>
</cp:coreProperties>
</file>